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225" windowWidth="18195" windowHeight="11130" tabRatio="231" firstSheet="1" activeTab="1"/>
  </bookViews>
  <sheets>
    <sheet name="Speaker's travel expenses" sheetId="4" r:id="rId1"/>
    <sheet name="Official car" sheetId="5" r:id="rId2"/>
  </sheets>
  <definedNames>
    <definedName name="_xlnm.Print_Area" localSheetId="1">'Official car'!$A$1:$I$60</definedName>
  </definedNames>
  <calcPr calcId="145621" calcMode="manual" calcCompleted="0" calcOnSave="0"/>
</workbook>
</file>

<file path=xl/calcChain.xml><?xml version="1.0" encoding="utf-8"?>
<calcChain xmlns="http://schemas.openxmlformats.org/spreadsheetml/2006/main">
  <c r="E84" i="4" l="1"/>
  <c r="E80" i="4"/>
  <c r="E78" i="4"/>
  <c r="E73" i="4"/>
  <c r="E66" i="4"/>
  <c r="E67" i="4"/>
  <c r="E68" i="4"/>
  <c r="E62" i="4"/>
  <c r="E36" i="4"/>
  <c r="E35" i="4"/>
  <c r="E34" i="4"/>
  <c r="E32" i="4"/>
  <c r="E31" i="4"/>
  <c r="E30" i="4"/>
  <c r="E29" i="4"/>
  <c r="E27" i="4"/>
  <c r="E26" i="4"/>
  <c r="E24" i="4"/>
  <c r="E22" i="4"/>
  <c r="E18" i="4"/>
  <c r="E53" i="4"/>
  <c r="E38" i="4"/>
  <c r="E12" i="4"/>
</calcChain>
</file>

<file path=xl/sharedStrings.xml><?xml version="1.0" encoding="utf-8"?>
<sst xmlns="http://schemas.openxmlformats.org/spreadsheetml/2006/main" count="502" uniqueCount="156">
  <si>
    <t>Date of Travel</t>
  </si>
  <si>
    <t>Type of Travel</t>
  </si>
  <si>
    <t>Present</t>
  </si>
  <si>
    <t>Destination</t>
  </si>
  <si>
    <t>Cost (inc VAT)</t>
  </si>
  <si>
    <t>Class of Travel</t>
  </si>
  <si>
    <t>Purpose of Meeting</t>
  </si>
  <si>
    <t>Destination more details</t>
  </si>
  <si>
    <t>Hotel</t>
  </si>
  <si>
    <t>Speaker</t>
  </si>
  <si>
    <t>Dublin</t>
  </si>
  <si>
    <t>Invitation to Official Event</t>
  </si>
  <si>
    <t>Flight</t>
  </si>
  <si>
    <t>Speaker + 2 staff members</t>
  </si>
  <si>
    <t>Cardiff</t>
  </si>
  <si>
    <t>Economy</t>
  </si>
  <si>
    <t>National Assembly of Wales</t>
  </si>
  <si>
    <t>Car Hire</t>
  </si>
  <si>
    <t>Bristol</t>
  </si>
  <si>
    <t>To Cardiff</t>
  </si>
  <si>
    <t>Speaker + 1 Staff Member</t>
  </si>
  <si>
    <t>Edinburgh</t>
  </si>
  <si>
    <t>Invitation to Official Opening</t>
  </si>
  <si>
    <t>Scottish Parliament</t>
  </si>
  <si>
    <t>Isle of Man</t>
  </si>
  <si>
    <t>Tynwald Parliament</t>
  </si>
  <si>
    <t>USA</t>
  </si>
  <si>
    <t>In Boston &amp; Washington DC</t>
  </si>
  <si>
    <t>Speaker + 2 MLAS + 2 Staff</t>
  </si>
  <si>
    <t>Kosovo</t>
  </si>
  <si>
    <t>Invitation from Kosovan Speaker</t>
  </si>
  <si>
    <t>Visit to Kosovo Assembly</t>
  </si>
  <si>
    <t>Speaker &amp; Spouse</t>
  </si>
  <si>
    <t>London</t>
  </si>
  <si>
    <t>Function @ Buckingham Palace</t>
  </si>
  <si>
    <t>Rail</t>
  </si>
  <si>
    <t>Standard</t>
  </si>
  <si>
    <t>Meeting with Ceann Comhairle</t>
  </si>
  <si>
    <t>Quad-Lateral Meeting of Speakers</t>
  </si>
  <si>
    <t>Speaker + 4 MLAs + 4 Staff</t>
  </si>
  <si>
    <t>First</t>
  </si>
  <si>
    <t>NSIPA Plenary</t>
  </si>
  <si>
    <t>NIA Commission Visit to Scottish Parliament</t>
  </si>
  <si>
    <t>Speaker + 4 MLAs + 8 Staff</t>
  </si>
  <si>
    <t xml:space="preserve">Official Invitation </t>
  </si>
  <si>
    <t>Flights</t>
  </si>
  <si>
    <t>Speaker + 1 Staff</t>
  </si>
  <si>
    <t>Heathrow</t>
  </si>
  <si>
    <t>Official Invitation</t>
  </si>
  <si>
    <t>BIMRA Conference in Falkland Islands</t>
  </si>
  <si>
    <t>Falkland Is</t>
  </si>
  <si>
    <t>Taxi</t>
  </si>
  <si>
    <t>RAF Brize Norton</t>
  </si>
  <si>
    <t>Speaker + 2 Staff</t>
  </si>
  <si>
    <t xml:space="preserve">Official Meeting in Dáil </t>
  </si>
  <si>
    <t>Cost Centres</t>
  </si>
  <si>
    <t>Key</t>
  </si>
  <si>
    <t>►</t>
  </si>
  <si>
    <t>Car hire share - 3 people in total including the Speaker</t>
  </si>
  <si>
    <t>£95.00►</t>
  </si>
  <si>
    <t>Taxi shared with 1 member of staff</t>
  </si>
  <si>
    <t>£19.33▲</t>
  </si>
  <si>
    <t>▲</t>
  </si>
  <si>
    <t>nil ♠</t>
  </si>
  <si>
    <t>♠</t>
  </si>
  <si>
    <t>Speaker's hotel costs paid by Tynwald therefore cost to NIA was nil. NIA paid for staff hotel only</t>
  </si>
  <si>
    <t>Speaker + 2 Staff members</t>
  </si>
  <si>
    <t>Titanic Quarter</t>
  </si>
  <si>
    <t>Speaker + 1 Staff member</t>
  </si>
  <si>
    <t>Airport to PB</t>
  </si>
  <si>
    <t>PB to Titanic Quarter</t>
  </si>
  <si>
    <t>Coach Hire</t>
  </si>
  <si>
    <t>Speaker + 1 MLA</t>
  </si>
  <si>
    <t>Visit of US Secretary of State H Clinton</t>
  </si>
  <si>
    <t>Official car</t>
  </si>
  <si>
    <t>Speaker + 1 Commission member</t>
  </si>
  <si>
    <t>Crumlin Rd Gaol</t>
  </si>
  <si>
    <t>Assembly Commision meeting</t>
  </si>
  <si>
    <t>Hotel Boston airport</t>
  </si>
  <si>
    <t>Washington airport to hotel</t>
  </si>
  <si>
    <t>Hotel to meeting</t>
  </si>
  <si>
    <t>Meeting to hotel</t>
  </si>
  <si>
    <t>Hotel to reception</t>
  </si>
  <si>
    <t>Reception to hotel</t>
  </si>
  <si>
    <t>Meeting to meeting</t>
  </si>
  <si>
    <t>Meeting to airport</t>
  </si>
  <si>
    <t xml:space="preserve">Speaker </t>
  </si>
  <si>
    <t>Car hire</t>
  </si>
  <si>
    <t>PB to home</t>
  </si>
  <si>
    <t>PB  to home</t>
  </si>
  <si>
    <t>Bus hire</t>
  </si>
  <si>
    <t>Hotel to Boston College Irish Institute</t>
  </si>
  <si>
    <t>PB to US Consulate</t>
  </si>
  <si>
    <t>Home to PB</t>
  </si>
  <si>
    <t>PB to Hillsborough Castle</t>
  </si>
  <si>
    <t>PB to Leinster House Dublin return</t>
  </si>
  <si>
    <t>PB to Dunadry Hotel Antrim</t>
  </si>
  <si>
    <t>Dunadry Hotel Antrim to PB</t>
  </si>
  <si>
    <t>Stormont to Gresham Hotel Dublin</t>
  </si>
  <si>
    <t>Gresham hotel Dublin to Stormont</t>
  </si>
  <si>
    <t>Stormont to Titanic Quarter</t>
  </si>
  <si>
    <t>Leinster House Dublin</t>
  </si>
  <si>
    <t>Commission (including Speaker) + 5 officials</t>
  </si>
  <si>
    <t>Airport to hotel</t>
  </si>
  <si>
    <t>City airport</t>
  </si>
  <si>
    <t xml:space="preserve">City airport </t>
  </si>
  <si>
    <t>Speaker + 1 staff member</t>
  </si>
  <si>
    <t>Airport to Hotel</t>
  </si>
  <si>
    <t>Hotel to Airport</t>
  </si>
  <si>
    <t>Stormont to airport</t>
  </si>
  <si>
    <t xml:space="preserve"> City airport</t>
  </si>
  <si>
    <t xml:space="preserve"> </t>
  </si>
  <si>
    <t>Table 1   NI Assembly Travel Expenses for The Speaker (Mr William Hay MLA): May 2011 &gt; June 2013</t>
  </si>
  <si>
    <t xml:space="preserve">Table 2   NI Assembly Total OfficalCar Costs  May 2011 &gt; June 2013 </t>
  </si>
  <si>
    <t xml:space="preserve">Invitation to a number of official events to mark HMQ's visit to Dublin </t>
  </si>
  <si>
    <t>Assembly Commission Planning Session</t>
  </si>
  <si>
    <t>Derry City Centre  to PB</t>
  </si>
  <si>
    <t>PB to Holywood</t>
  </si>
  <si>
    <t>Holywood to PB</t>
  </si>
  <si>
    <t>Quadrilateral Meeting of Speakers and Presiding Officers</t>
  </si>
  <si>
    <t>Hillsborough Castle to Home</t>
  </si>
  <si>
    <t>Invitation from the Secretary of State</t>
  </si>
  <si>
    <t>Stormont Estate to Central Station</t>
  </si>
  <si>
    <t>Invitation from US Consul</t>
  </si>
  <si>
    <t>US Consulate tp PB</t>
  </si>
  <si>
    <t>PB to Home</t>
  </si>
  <si>
    <t>Home to PB Return</t>
  </si>
  <si>
    <t>Service of Thanks Giving for HMQ</t>
  </si>
  <si>
    <t>Invitation to lunch with HMQ</t>
  </si>
  <si>
    <t>PB to South and East Belfast</t>
  </si>
  <si>
    <t>Invitation from MLA's</t>
  </si>
  <si>
    <t>Enniskillen</t>
  </si>
  <si>
    <t>Meeting of North/South Working Group</t>
  </si>
  <si>
    <t>Oireachtas, Dublin</t>
  </si>
  <si>
    <t>Meetings in US Legislatures</t>
  </si>
  <si>
    <t xml:space="preserve"> Oireachtas, Dublin</t>
  </si>
  <si>
    <t xml:space="preserve"> Welsh Assembly, Cardiff</t>
  </si>
  <si>
    <t>Welsh Assembly, Cardiff</t>
  </si>
  <si>
    <t>NSIPA Exec Committee</t>
  </si>
  <si>
    <t>N/S Committee (including Speaker) + 3 officials</t>
  </si>
  <si>
    <t xml:space="preserve">Oireachtas, Dublin </t>
  </si>
  <si>
    <t>Leinster House, Dublin</t>
  </si>
  <si>
    <t>Attendance at Baroness Thatcher Funeral</t>
  </si>
  <si>
    <t xml:space="preserve">Speaker/Deputy Speaker Review Session </t>
  </si>
  <si>
    <t>Quadrilateral Meeting of Speakers</t>
  </si>
  <si>
    <t xml:space="preserve"> London</t>
  </si>
  <si>
    <t xml:space="preserve"> Holywood, Co. Down</t>
  </si>
  <si>
    <t>West Belfast</t>
  </si>
  <si>
    <t>Meeting with MLA's</t>
  </si>
  <si>
    <t>Antrim</t>
  </si>
  <si>
    <r>
      <t xml:space="preserve"> </t>
    </r>
    <r>
      <rPr>
        <sz val="8"/>
        <color theme="1"/>
        <rFont val="Arial"/>
        <family val="2"/>
      </rPr>
      <t>Quad Meeting of Speakers &amp; Presiding Officers</t>
    </r>
  </si>
  <si>
    <t>Quad Meeting of Speakers &amp; Presiding Officers</t>
  </si>
  <si>
    <t>*PB=Parliament Buildings</t>
  </si>
  <si>
    <t>PB to St McCartans Cathedral, Enniskillen return</t>
  </si>
  <si>
    <t xml:space="preserve"> Number of Official Events to mark HMQ visit</t>
  </si>
  <si>
    <t>Premium Economy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</si>
</sst>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£&quot;#,##0.0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4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8.5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15" fontId="3" fillId="0" borderId="0" xfId="0" applyNumberFormat="1" applyFont="1" applyAlignment="1">
      <alignment horizontal="right"/>
    </xf>
    <xf numFmtId="0" fontId="4" fillId="0" borderId="0" xfId="0" applyFont="1" applyAlignment="1">
      <alignment horizontal="center"/>
    </xf>
    <xf numFmtId="1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1" fillId="0" borderId="0" xfId="0" applyFont="1"/>
    <xf numFmtId="15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64" fontId="5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5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 wrapText="1"/>
    </xf>
    <xf numFmtId="0" fontId="4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164" fontId="6" fillId="0" borderId="0" xfId="0" applyNumberFormat="1" applyFont="1" applyAlignment="1">
      <alignment horizontal="center"/>
    </xf>
    <xf numFmtId="15" fontId="3" fillId="0" borderId="1" xfId="0" applyNumberFormat="1" applyFont="1" applyBorder="1" applyAlignment="1">
      <alignment horizontal="right"/>
    </xf>
    <xf numFmtId="49" fontId="4" fillId="0" borderId="1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5" fontId="1" fillId="0" borderId="0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93"/>
  <sheetViews>
    <sheetView view="pageBreakPreview" topLeftCell="A14" zoomScale="71" zoomScaleNormal="100" zoomScaleSheetLayoutView="71" workbookViewId="0">
      <selection activeCell="B93" sqref="B93:H93"/>
    </sheetView>
  </sheetViews>
  <sheetFormatPr defaultRowHeight="14.25" x14ac:dyDescent="0.2"/>
  <cols>
    <col min="1" max="1" width="19.7109375" style="2" bestFit="1" customWidth="1"/>
    <col min="2" max="2" width="19.7109375" style="1" bestFit="1" customWidth="1"/>
    <col min="3" max="3" width="28.85546875" style="1" customWidth="1"/>
    <col min="4" max="4" width="34.85546875" style="1" bestFit="1" customWidth="1"/>
    <col min="5" max="5" width="20.140625" style="1" customWidth="1"/>
    <col min="6" max="6" width="19.140625" style="1" customWidth="1"/>
    <col min="7" max="7" width="35.85546875" style="1" bestFit="1" customWidth="1"/>
    <col min="8" max="8" width="39.140625" style="1" bestFit="1" customWidth="1"/>
    <col min="9" max="16384" width="9.140625" style="1"/>
  </cols>
  <sheetData>
    <row r="1" spans="1:9" ht="18.75" thickBot="1" x14ac:dyDescent="0.3">
      <c r="A1" s="34" t="s">
        <v>112</v>
      </c>
      <c r="B1" s="35"/>
      <c r="C1" s="35"/>
      <c r="D1" s="35"/>
      <c r="E1" s="35"/>
      <c r="F1" s="35"/>
      <c r="G1" s="35"/>
      <c r="H1" s="36"/>
    </row>
    <row r="2" spans="1:9" x14ac:dyDescent="0.2">
      <c r="H2" s="3">
        <v>41495</v>
      </c>
    </row>
    <row r="3" spans="1:9" s="4" customFormat="1" ht="15.75" thickBot="1" x14ac:dyDescent="0.3">
      <c r="A3" s="20"/>
      <c r="B3" s="20"/>
      <c r="C3" s="20"/>
      <c r="D3" s="20"/>
      <c r="E3" s="20"/>
      <c r="F3" s="20"/>
      <c r="G3" s="20"/>
      <c r="H3" s="20"/>
    </row>
    <row r="4" spans="1:9" s="4" customFormat="1" ht="15.75" thickBot="1" x14ac:dyDescent="0.3">
      <c r="A4" s="23" t="s">
        <v>0</v>
      </c>
      <c r="B4" s="24" t="s">
        <v>1</v>
      </c>
      <c r="C4" s="24" t="s">
        <v>2</v>
      </c>
      <c r="D4" s="24" t="s">
        <v>3</v>
      </c>
      <c r="E4" s="24" t="s">
        <v>4</v>
      </c>
      <c r="F4" s="24" t="s">
        <v>5</v>
      </c>
      <c r="G4" s="24" t="s">
        <v>6</v>
      </c>
      <c r="H4" s="25" t="s">
        <v>7</v>
      </c>
    </row>
    <row r="5" spans="1:9" x14ac:dyDescent="0.2">
      <c r="A5" s="21"/>
      <c r="B5" s="22"/>
      <c r="C5" s="22"/>
      <c r="D5" s="22"/>
      <c r="E5" s="22"/>
      <c r="F5" s="22"/>
      <c r="G5" s="22"/>
      <c r="H5" s="22"/>
    </row>
    <row r="6" spans="1:9" x14ac:dyDescent="0.2">
      <c r="A6" s="16">
        <v>40680</v>
      </c>
      <c r="B6" s="17" t="s">
        <v>8</v>
      </c>
      <c r="C6" s="17" t="s">
        <v>9</v>
      </c>
      <c r="D6" s="17" t="s">
        <v>10</v>
      </c>
      <c r="E6" s="18">
        <v>578.11</v>
      </c>
      <c r="F6" s="17"/>
      <c r="G6" s="31" t="s">
        <v>154</v>
      </c>
      <c r="H6" s="17" t="s">
        <v>10</v>
      </c>
    </row>
    <row r="7" spans="1:9" x14ac:dyDescent="0.2">
      <c r="A7" s="16"/>
      <c r="B7" s="17"/>
      <c r="C7" s="17"/>
      <c r="D7" s="17"/>
      <c r="E7" s="18"/>
      <c r="F7" s="17"/>
      <c r="G7" s="17"/>
      <c r="H7" s="17"/>
    </row>
    <row r="8" spans="1:9" x14ac:dyDescent="0.2">
      <c r="A8" s="16">
        <v>40700</v>
      </c>
      <c r="B8" s="17" t="s">
        <v>12</v>
      </c>
      <c r="C8" s="17" t="s">
        <v>13</v>
      </c>
      <c r="D8" s="17" t="s">
        <v>18</v>
      </c>
      <c r="E8" s="18">
        <v>151.35</v>
      </c>
      <c r="F8" s="17" t="s">
        <v>15</v>
      </c>
      <c r="G8" s="17" t="s">
        <v>22</v>
      </c>
      <c r="H8" s="17" t="s">
        <v>16</v>
      </c>
      <c r="I8" s="2"/>
    </row>
    <row r="9" spans="1:9" x14ac:dyDescent="0.2">
      <c r="A9" s="16"/>
      <c r="B9" s="17" t="s">
        <v>17</v>
      </c>
      <c r="C9" s="17" t="s">
        <v>13</v>
      </c>
      <c r="D9" s="17" t="s">
        <v>19</v>
      </c>
      <c r="E9" s="18" t="s">
        <v>61</v>
      </c>
      <c r="F9" s="17"/>
      <c r="G9" s="17" t="s">
        <v>22</v>
      </c>
      <c r="H9" s="17" t="s">
        <v>16</v>
      </c>
      <c r="I9" s="2"/>
    </row>
    <row r="10" spans="1:9" x14ac:dyDescent="0.2">
      <c r="A10" s="16"/>
      <c r="B10" s="17" t="s">
        <v>8</v>
      </c>
      <c r="C10" s="17" t="s">
        <v>13</v>
      </c>
      <c r="D10" s="17" t="s">
        <v>14</v>
      </c>
      <c r="E10" s="18">
        <v>85</v>
      </c>
      <c r="F10" s="17"/>
      <c r="G10" s="17" t="s">
        <v>22</v>
      </c>
      <c r="H10" s="17" t="s">
        <v>16</v>
      </c>
      <c r="I10" s="2"/>
    </row>
    <row r="11" spans="1:9" x14ac:dyDescent="0.2">
      <c r="A11" s="16"/>
      <c r="B11" s="17"/>
      <c r="C11" s="17"/>
      <c r="D11" s="17"/>
      <c r="E11" s="18"/>
      <c r="F11" s="17"/>
      <c r="G11" s="17"/>
      <c r="H11" s="17"/>
      <c r="I11" s="2"/>
    </row>
    <row r="12" spans="1:9" ht="25.5" x14ac:dyDescent="0.2">
      <c r="A12" s="16">
        <v>40717</v>
      </c>
      <c r="B12" s="17" t="s">
        <v>71</v>
      </c>
      <c r="C12" s="19" t="s">
        <v>102</v>
      </c>
      <c r="D12" s="19" t="s">
        <v>101</v>
      </c>
      <c r="E12" s="18">
        <f ca="1">280/11</f>
        <v>25.454545454545453</v>
      </c>
      <c r="F12" s="17"/>
      <c r="G12" s="19" t="s">
        <v>132</v>
      </c>
      <c r="H12" s="17" t="s">
        <v>133</v>
      </c>
      <c r="I12" s="2"/>
    </row>
    <row r="13" spans="1:9" x14ac:dyDescent="0.2">
      <c r="A13" s="16"/>
      <c r="B13" s="17"/>
      <c r="C13" s="17"/>
      <c r="D13" s="17"/>
      <c r="E13" s="18"/>
      <c r="F13" s="17"/>
      <c r="G13" s="17"/>
      <c r="H13" s="17"/>
      <c r="I13" s="2"/>
    </row>
    <row r="14" spans="1:9" x14ac:dyDescent="0.2">
      <c r="A14" s="16">
        <v>40724</v>
      </c>
      <c r="B14" s="17" t="s">
        <v>12</v>
      </c>
      <c r="C14" s="17" t="s">
        <v>20</v>
      </c>
      <c r="D14" s="17" t="s">
        <v>21</v>
      </c>
      <c r="E14" s="18">
        <v>167.09</v>
      </c>
      <c r="F14" s="17" t="s">
        <v>15</v>
      </c>
      <c r="G14" s="17" t="s">
        <v>22</v>
      </c>
      <c r="H14" s="17" t="s">
        <v>23</v>
      </c>
    </row>
    <row r="15" spans="1:9" x14ac:dyDescent="0.2">
      <c r="A15" s="16"/>
      <c r="B15" s="17"/>
      <c r="C15" s="17"/>
      <c r="D15" s="17"/>
      <c r="E15" s="18"/>
      <c r="F15" s="17"/>
      <c r="G15" s="17"/>
      <c r="H15" s="17"/>
    </row>
    <row r="16" spans="1:9" x14ac:dyDescent="0.2">
      <c r="A16" s="16">
        <v>40728</v>
      </c>
      <c r="B16" s="17" t="s">
        <v>12</v>
      </c>
      <c r="C16" s="17" t="s">
        <v>20</v>
      </c>
      <c r="D16" s="17" t="s">
        <v>24</v>
      </c>
      <c r="E16" s="18">
        <v>173.23</v>
      </c>
      <c r="F16" s="17" t="s">
        <v>15</v>
      </c>
      <c r="G16" s="17" t="s">
        <v>22</v>
      </c>
      <c r="H16" s="17" t="s">
        <v>25</v>
      </c>
    </row>
    <row r="17" spans="1:8" x14ac:dyDescent="0.2">
      <c r="A17" s="16"/>
      <c r="B17" s="17" t="s">
        <v>8</v>
      </c>
      <c r="C17" s="17"/>
      <c r="D17" s="17" t="s">
        <v>24</v>
      </c>
      <c r="E17" s="18" t="s">
        <v>63</v>
      </c>
      <c r="F17" s="17"/>
      <c r="G17" s="17" t="s">
        <v>22</v>
      </c>
      <c r="H17" s="17" t="s">
        <v>25</v>
      </c>
    </row>
    <row r="18" spans="1:8" x14ac:dyDescent="0.2">
      <c r="A18" s="16"/>
      <c r="B18" s="17" t="s">
        <v>51</v>
      </c>
      <c r="C18" s="17" t="s">
        <v>68</v>
      </c>
      <c r="D18" s="17" t="s">
        <v>69</v>
      </c>
      <c r="E18" s="18">
        <f ca="1">13/2</f>
        <v>6.5</v>
      </c>
      <c r="F18" s="17"/>
      <c r="G18" s="17" t="s">
        <v>22</v>
      </c>
      <c r="H18" s="17" t="s">
        <v>25</v>
      </c>
    </row>
    <row r="19" spans="1:8" x14ac:dyDescent="0.2">
      <c r="A19" s="16"/>
      <c r="B19" s="17"/>
      <c r="C19" s="17"/>
      <c r="D19" s="17"/>
      <c r="E19" s="18"/>
      <c r="F19" s="17"/>
      <c r="G19" s="17"/>
      <c r="H19" s="17"/>
    </row>
    <row r="20" spans="1:8" x14ac:dyDescent="0.2">
      <c r="A20" s="16">
        <v>40790</v>
      </c>
      <c r="B20" s="17" t="s">
        <v>12</v>
      </c>
      <c r="C20" s="17" t="s">
        <v>13</v>
      </c>
      <c r="D20" s="17" t="s">
        <v>26</v>
      </c>
      <c r="E20" s="18">
        <v>1187.99</v>
      </c>
      <c r="F20" s="17" t="s">
        <v>15</v>
      </c>
      <c r="G20" s="17" t="s">
        <v>134</v>
      </c>
      <c r="H20" s="17" t="s">
        <v>27</v>
      </c>
    </row>
    <row r="21" spans="1:8" x14ac:dyDescent="0.2">
      <c r="A21" s="16"/>
      <c r="B21" s="17" t="s">
        <v>8</v>
      </c>
      <c r="C21" s="17" t="s">
        <v>13</v>
      </c>
      <c r="D21" s="17" t="s">
        <v>26</v>
      </c>
      <c r="E21" s="18">
        <v>1035.52</v>
      </c>
      <c r="F21" s="17"/>
      <c r="G21" s="17" t="s">
        <v>134</v>
      </c>
      <c r="H21" s="17" t="s">
        <v>27</v>
      </c>
    </row>
    <row r="22" spans="1:8" x14ac:dyDescent="0.2">
      <c r="A22" s="16"/>
      <c r="B22" s="17" t="s">
        <v>51</v>
      </c>
      <c r="C22" s="17" t="s">
        <v>66</v>
      </c>
      <c r="D22" s="17" t="s">
        <v>103</v>
      </c>
      <c r="E22" s="18">
        <f ca="1">15.72/3</f>
        <v>5.24</v>
      </c>
      <c r="F22" s="17"/>
      <c r="G22" s="17" t="s">
        <v>134</v>
      </c>
      <c r="H22" s="17" t="s">
        <v>27</v>
      </c>
    </row>
    <row r="23" spans="1:8" x14ac:dyDescent="0.2">
      <c r="A23" s="16"/>
      <c r="B23" s="17"/>
      <c r="C23" s="17"/>
      <c r="D23" s="17"/>
      <c r="E23" s="18"/>
      <c r="F23" s="17"/>
      <c r="G23" s="17"/>
      <c r="H23" s="17"/>
    </row>
    <row r="24" spans="1:8" x14ac:dyDescent="0.2">
      <c r="A24" s="16">
        <v>40792</v>
      </c>
      <c r="B24" s="17" t="s">
        <v>90</v>
      </c>
      <c r="C24" s="17" t="s">
        <v>66</v>
      </c>
      <c r="D24" s="17" t="s">
        <v>91</v>
      </c>
      <c r="E24" s="18">
        <f ca="1">184.4/3</f>
        <v>61.466666666666669</v>
      </c>
      <c r="F24" s="17"/>
      <c r="G24" s="17" t="s">
        <v>134</v>
      </c>
      <c r="H24" s="17" t="s">
        <v>27</v>
      </c>
    </row>
    <row r="25" spans="1:8" x14ac:dyDescent="0.2">
      <c r="A25" s="16"/>
      <c r="B25" s="17"/>
      <c r="C25" s="17"/>
      <c r="D25" s="17"/>
      <c r="E25" s="18"/>
      <c r="F25" s="17"/>
      <c r="G25" s="17"/>
      <c r="H25" s="17"/>
    </row>
    <row r="26" spans="1:8" x14ac:dyDescent="0.2">
      <c r="A26" s="16">
        <v>40793</v>
      </c>
      <c r="B26" s="17" t="s">
        <v>51</v>
      </c>
      <c r="C26" s="17" t="s">
        <v>66</v>
      </c>
      <c r="D26" s="17" t="s">
        <v>78</v>
      </c>
      <c r="E26" s="18">
        <f ca="1">15.41/3</f>
        <v>5.1366666666666667</v>
      </c>
      <c r="F26" s="17"/>
      <c r="G26" s="17" t="s">
        <v>134</v>
      </c>
      <c r="H26" s="17" t="s">
        <v>27</v>
      </c>
    </row>
    <row r="27" spans="1:8" x14ac:dyDescent="0.2">
      <c r="A27" s="16"/>
      <c r="B27" s="17" t="s">
        <v>51</v>
      </c>
      <c r="C27" s="17" t="s">
        <v>66</v>
      </c>
      <c r="D27" s="17" t="s">
        <v>79</v>
      </c>
      <c r="E27" s="18">
        <f ca="1">10.48/3</f>
        <v>3.4933333333333336</v>
      </c>
      <c r="F27" s="17"/>
      <c r="G27" s="17" t="s">
        <v>134</v>
      </c>
      <c r="H27" s="17" t="s">
        <v>27</v>
      </c>
    </row>
    <row r="28" spans="1:8" x14ac:dyDescent="0.2">
      <c r="A28" s="16"/>
      <c r="B28" s="17"/>
      <c r="C28" s="17"/>
      <c r="D28" s="17"/>
      <c r="E28" s="18"/>
      <c r="F28" s="17"/>
      <c r="G28" s="17"/>
      <c r="H28" s="17"/>
    </row>
    <row r="29" spans="1:8" x14ac:dyDescent="0.2">
      <c r="A29" s="16">
        <v>40794</v>
      </c>
      <c r="B29" s="17" t="s">
        <v>51</v>
      </c>
      <c r="C29" s="17" t="s">
        <v>66</v>
      </c>
      <c r="D29" s="17" t="s">
        <v>80</v>
      </c>
      <c r="E29" s="18">
        <f ca="1">9.86/3</f>
        <v>3.2866666666666666</v>
      </c>
      <c r="F29" s="17"/>
      <c r="G29" s="17" t="s">
        <v>134</v>
      </c>
      <c r="H29" s="17" t="s">
        <v>27</v>
      </c>
    </row>
    <row r="30" spans="1:8" x14ac:dyDescent="0.2">
      <c r="A30" s="16"/>
      <c r="B30" s="17" t="s">
        <v>51</v>
      </c>
      <c r="C30" s="17" t="s">
        <v>66</v>
      </c>
      <c r="D30" s="17" t="s">
        <v>81</v>
      </c>
      <c r="E30" s="18">
        <f ca="1">10.48/3</f>
        <v>3.4933333333333336</v>
      </c>
      <c r="F30" s="17"/>
      <c r="G30" s="17" t="s">
        <v>134</v>
      </c>
      <c r="H30" s="17" t="s">
        <v>27</v>
      </c>
    </row>
    <row r="31" spans="1:8" x14ac:dyDescent="0.2">
      <c r="A31" s="16"/>
      <c r="B31" s="17" t="s">
        <v>51</v>
      </c>
      <c r="C31" s="17" t="s">
        <v>66</v>
      </c>
      <c r="D31" s="17" t="s">
        <v>82</v>
      </c>
      <c r="E31" s="18">
        <f ca="1">15.41/3</f>
        <v>5.1366666666666667</v>
      </c>
      <c r="F31" s="17"/>
      <c r="G31" s="17" t="s">
        <v>134</v>
      </c>
      <c r="H31" s="17" t="s">
        <v>27</v>
      </c>
    </row>
    <row r="32" spans="1:8" x14ac:dyDescent="0.2">
      <c r="A32" s="16"/>
      <c r="B32" s="17" t="s">
        <v>51</v>
      </c>
      <c r="C32" s="17" t="s">
        <v>66</v>
      </c>
      <c r="D32" s="17" t="s">
        <v>83</v>
      </c>
      <c r="E32" s="18">
        <f ca="1">9.25/3</f>
        <v>3.0833333333333335</v>
      </c>
      <c r="F32" s="17"/>
      <c r="G32" s="17" t="s">
        <v>134</v>
      </c>
      <c r="H32" s="17" t="s">
        <v>27</v>
      </c>
    </row>
    <row r="33" spans="1:9" x14ac:dyDescent="0.2">
      <c r="A33" s="16"/>
      <c r="B33" s="17"/>
      <c r="C33" s="17"/>
      <c r="D33" s="17"/>
      <c r="E33" s="18"/>
      <c r="F33" s="17"/>
      <c r="G33" s="17"/>
      <c r="H33" s="17"/>
    </row>
    <row r="34" spans="1:9" x14ac:dyDescent="0.2">
      <c r="A34" s="16">
        <v>40795</v>
      </c>
      <c r="B34" s="17" t="s">
        <v>51</v>
      </c>
      <c r="C34" s="17" t="s">
        <v>66</v>
      </c>
      <c r="D34" s="17" t="s">
        <v>80</v>
      </c>
      <c r="E34" s="18">
        <f ca="1">12.95/3</f>
        <v>4.3166666666666664</v>
      </c>
      <c r="F34" s="17"/>
      <c r="G34" s="17" t="s">
        <v>134</v>
      </c>
      <c r="H34" s="17" t="s">
        <v>27</v>
      </c>
    </row>
    <row r="35" spans="1:9" x14ac:dyDescent="0.2">
      <c r="A35" s="16"/>
      <c r="B35" s="17" t="s">
        <v>51</v>
      </c>
      <c r="C35" s="17" t="s">
        <v>66</v>
      </c>
      <c r="D35" s="17" t="s">
        <v>84</v>
      </c>
      <c r="E35" s="18">
        <f ca="1">8.94/3</f>
        <v>2.98</v>
      </c>
      <c r="F35" s="17"/>
      <c r="G35" s="17" t="s">
        <v>134</v>
      </c>
      <c r="H35" s="17" t="s">
        <v>27</v>
      </c>
    </row>
    <row r="36" spans="1:9" x14ac:dyDescent="0.2">
      <c r="A36" s="16"/>
      <c r="B36" s="17" t="s">
        <v>51</v>
      </c>
      <c r="C36" s="17" t="s">
        <v>66</v>
      </c>
      <c r="D36" s="17" t="s">
        <v>85</v>
      </c>
      <c r="E36" s="18">
        <f ca="1">9.86/3</f>
        <v>3.2866666666666666</v>
      </c>
      <c r="F36" s="17"/>
      <c r="G36" s="17" t="s">
        <v>134</v>
      </c>
      <c r="H36" s="17" t="s">
        <v>27</v>
      </c>
    </row>
    <row r="37" spans="1:9" x14ac:dyDescent="0.2">
      <c r="A37" s="16"/>
      <c r="B37" s="17"/>
      <c r="C37" s="17"/>
      <c r="D37" s="17"/>
      <c r="E37" s="18"/>
      <c r="F37" s="17"/>
      <c r="G37" s="17"/>
      <c r="H37" s="17"/>
    </row>
    <row r="38" spans="1:9" ht="25.5" x14ac:dyDescent="0.2">
      <c r="A38" s="16">
        <v>40857</v>
      </c>
      <c r="B38" s="17" t="s">
        <v>71</v>
      </c>
      <c r="C38" s="19" t="s">
        <v>102</v>
      </c>
      <c r="D38" s="19" t="s">
        <v>101</v>
      </c>
      <c r="E38" s="18">
        <f ca="1">320/11</f>
        <v>29.09090909090909</v>
      </c>
      <c r="F38" s="17"/>
      <c r="G38" s="19" t="s">
        <v>132</v>
      </c>
      <c r="H38" s="17" t="s">
        <v>135</v>
      </c>
    </row>
    <row r="39" spans="1:9" x14ac:dyDescent="0.2">
      <c r="A39" s="16"/>
      <c r="B39" s="15"/>
      <c r="C39" s="15"/>
      <c r="D39" s="15"/>
      <c r="E39" s="15"/>
      <c r="F39" s="15"/>
      <c r="G39" s="15"/>
      <c r="H39" s="15"/>
    </row>
    <row r="40" spans="1:9" x14ac:dyDescent="0.2">
      <c r="A40" s="16"/>
      <c r="B40" s="17"/>
      <c r="C40" s="17"/>
      <c r="D40" s="17"/>
      <c r="E40" s="18"/>
      <c r="F40" s="17"/>
      <c r="G40" s="17"/>
      <c r="H40" s="17"/>
    </row>
    <row r="41" spans="1:9" x14ac:dyDescent="0.2">
      <c r="A41" s="16">
        <v>40969</v>
      </c>
      <c r="B41" s="17" t="s">
        <v>12</v>
      </c>
      <c r="C41" s="17" t="s">
        <v>13</v>
      </c>
      <c r="D41" s="17" t="s">
        <v>14</v>
      </c>
      <c r="E41" s="18">
        <v>109.42</v>
      </c>
      <c r="F41" s="17" t="s">
        <v>15</v>
      </c>
      <c r="G41" s="30" t="s">
        <v>150</v>
      </c>
      <c r="H41" s="17" t="s">
        <v>136</v>
      </c>
    </row>
    <row r="42" spans="1:9" x14ac:dyDescent="0.2">
      <c r="A42" s="16"/>
      <c r="B42" s="17" t="s">
        <v>8</v>
      </c>
      <c r="C42" s="17" t="s">
        <v>13</v>
      </c>
      <c r="D42" s="17" t="s">
        <v>14</v>
      </c>
      <c r="E42" s="18">
        <v>85</v>
      </c>
      <c r="F42" s="17"/>
      <c r="G42" s="17" t="s">
        <v>151</v>
      </c>
      <c r="H42" s="17" t="s">
        <v>137</v>
      </c>
    </row>
    <row r="43" spans="1:9" x14ac:dyDescent="0.2">
      <c r="A43" s="16"/>
      <c r="B43" s="17"/>
      <c r="C43" s="17"/>
      <c r="D43" s="17"/>
      <c r="E43" s="18"/>
      <c r="F43" s="17"/>
      <c r="G43" s="17"/>
      <c r="H43" s="17"/>
    </row>
    <row r="44" spans="1:9" x14ac:dyDescent="0.2">
      <c r="A44" s="16">
        <v>40994</v>
      </c>
      <c r="B44" s="17" t="s">
        <v>12</v>
      </c>
      <c r="C44" s="17" t="s">
        <v>28</v>
      </c>
      <c r="D44" s="17" t="s">
        <v>29</v>
      </c>
      <c r="E44" s="18">
        <v>741.57</v>
      </c>
      <c r="F44" s="17" t="s">
        <v>15</v>
      </c>
      <c r="G44" s="17" t="s">
        <v>30</v>
      </c>
      <c r="H44" s="17" t="s">
        <v>31</v>
      </c>
    </row>
    <row r="45" spans="1:9" x14ac:dyDescent="0.2">
      <c r="A45" s="16"/>
      <c r="B45" s="17" t="s">
        <v>8</v>
      </c>
      <c r="C45" s="17" t="s">
        <v>28</v>
      </c>
      <c r="D45" s="17" t="s">
        <v>47</v>
      </c>
      <c r="E45" s="18">
        <v>118.8</v>
      </c>
      <c r="F45" s="17"/>
      <c r="G45" s="17" t="s">
        <v>30</v>
      </c>
      <c r="H45" s="17" t="s">
        <v>31</v>
      </c>
    </row>
    <row r="46" spans="1:9" x14ac:dyDescent="0.2">
      <c r="A46" s="16"/>
      <c r="B46" s="17"/>
      <c r="C46" s="17"/>
      <c r="D46" s="17"/>
      <c r="E46" s="18"/>
      <c r="F46" s="17"/>
      <c r="G46" s="17"/>
      <c r="H46" s="17"/>
    </row>
    <row r="47" spans="1:9" x14ac:dyDescent="0.2">
      <c r="A47" s="16">
        <v>41051</v>
      </c>
      <c r="B47" s="17" t="s">
        <v>12</v>
      </c>
      <c r="C47" s="17" t="s">
        <v>32</v>
      </c>
      <c r="D47" s="17" t="s">
        <v>33</v>
      </c>
      <c r="E47" s="18">
        <v>178.67</v>
      </c>
      <c r="F47" s="17" t="s">
        <v>15</v>
      </c>
      <c r="G47" s="17" t="s">
        <v>11</v>
      </c>
      <c r="H47" s="17" t="s">
        <v>34</v>
      </c>
    </row>
    <row r="48" spans="1:9" x14ac:dyDescent="0.2">
      <c r="A48" s="16"/>
      <c r="B48" s="17" t="s">
        <v>8</v>
      </c>
      <c r="C48" s="17" t="s">
        <v>32</v>
      </c>
      <c r="D48" s="17" t="s">
        <v>33</v>
      </c>
      <c r="E48" s="18">
        <v>197.95</v>
      </c>
      <c r="F48" s="17"/>
      <c r="G48" s="17" t="s">
        <v>11</v>
      </c>
      <c r="H48" s="17" t="s">
        <v>34</v>
      </c>
      <c r="I48" s="2"/>
    </row>
    <row r="49" spans="1:8" x14ac:dyDescent="0.2">
      <c r="A49" s="16"/>
      <c r="B49" s="17" t="s">
        <v>35</v>
      </c>
      <c r="C49" s="17" t="s">
        <v>32</v>
      </c>
      <c r="D49" s="17" t="s">
        <v>33</v>
      </c>
      <c r="E49" s="18">
        <v>30.9</v>
      </c>
      <c r="F49" s="17" t="s">
        <v>36</v>
      </c>
      <c r="G49" s="17" t="s">
        <v>11</v>
      </c>
      <c r="H49" s="17" t="s">
        <v>34</v>
      </c>
    </row>
    <row r="50" spans="1:8" x14ac:dyDescent="0.2">
      <c r="A50" s="16"/>
      <c r="B50" s="17" t="s">
        <v>51</v>
      </c>
      <c r="C50" s="17" t="s">
        <v>32</v>
      </c>
      <c r="D50" s="17" t="s">
        <v>104</v>
      </c>
      <c r="E50" s="18">
        <v>6.4</v>
      </c>
      <c r="F50" s="17"/>
      <c r="G50" s="17" t="s">
        <v>11</v>
      </c>
      <c r="H50" s="17" t="s">
        <v>34</v>
      </c>
    </row>
    <row r="51" spans="1:8" x14ac:dyDescent="0.2">
      <c r="A51" s="16"/>
      <c r="B51" s="17" t="s">
        <v>51</v>
      </c>
      <c r="C51" s="17" t="s">
        <v>32</v>
      </c>
      <c r="D51" s="17" t="s">
        <v>105</v>
      </c>
      <c r="E51" s="18">
        <v>8.9</v>
      </c>
      <c r="F51" s="17"/>
      <c r="G51" s="17" t="s">
        <v>11</v>
      </c>
      <c r="H51" s="17" t="s">
        <v>34</v>
      </c>
    </row>
    <row r="52" spans="1:8" x14ac:dyDescent="0.2">
      <c r="A52" s="16"/>
      <c r="B52" s="17"/>
      <c r="C52" s="17"/>
      <c r="D52" s="17"/>
      <c r="E52" s="18"/>
      <c r="F52" s="17"/>
      <c r="G52" s="17"/>
      <c r="H52" s="17"/>
    </row>
    <row r="53" spans="1:8" ht="25.5" x14ac:dyDescent="0.2">
      <c r="A53" s="16">
        <v>41172</v>
      </c>
      <c r="B53" s="17" t="s">
        <v>71</v>
      </c>
      <c r="C53" s="19" t="s">
        <v>139</v>
      </c>
      <c r="D53" s="19" t="s">
        <v>101</v>
      </c>
      <c r="E53" s="18">
        <f ca="1">300/9</f>
        <v>33.333333333333336</v>
      </c>
      <c r="F53" s="17"/>
      <c r="G53" s="17" t="s">
        <v>138</v>
      </c>
      <c r="H53" s="17" t="s">
        <v>133</v>
      </c>
    </row>
    <row r="54" spans="1:8" x14ac:dyDescent="0.2">
      <c r="A54" s="16"/>
      <c r="B54" s="17"/>
      <c r="C54" s="17"/>
      <c r="D54" s="17"/>
      <c r="E54" s="18"/>
      <c r="F54" s="17"/>
      <c r="G54" s="17"/>
      <c r="H54" s="17"/>
    </row>
    <row r="55" spans="1:8" x14ac:dyDescent="0.2">
      <c r="A55" s="16">
        <v>41080</v>
      </c>
      <c r="B55" s="17" t="s">
        <v>35</v>
      </c>
      <c r="C55" s="17" t="s">
        <v>13</v>
      </c>
      <c r="D55" s="17" t="s">
        <v>10</v>
      </c>
      <c r="E55" s="18">
        <v>55.68</v>
      </c>
      <c r="F55" s="17" t="s">
        <v>40</v>
      </c>
      <c r="G55" s="17" t="s">
        <v>37</v>
      </c>
      <c r="H55" s="17" t="s">
        <v>140</v>
      </c>
    </row>
    <row r="56" spans="1:8" x14ac:dyDescent="0.2">
      <c r="A56" s="16"/>
      <c r="B56" s="17"/>
      <c r="C56" s="17"/>
      <c r="D56" s="17"/>
      <c r="E56" s="18"/>
      <c r="F56" s="17"/>
      <c r="G56" s="17"/>
      <c r="H56" s="17"/>
    </row>
    <row r="57" spans="1:8" x14ac:dyDescent="0.2">
      <c r="A57" s="16">
        <v>41088</v>
      </c>
      <c r="B57" s="17" t="s">
        <v>12</v>
      </c>
      <c r="C57" s="17" t="s">
        <v>13</v>
      </c>
      <c r="D57" s="17" t="s">
        <v>21</v>
      </c>
      <c r="E57" s="18">
        <v>134.47</v>
      </c>
      <c r="F57" s="17" t="s">
        <v>15</v>
      </c>
      <c r="G57" s="17" t="s">
        <v>38</v>
      </c>
      <c r="H57" s="2" t="s">
        <v>21</v>
      </c>
    </row>
    <row r="58" spans="1:8" x14ac:dyDescent="0.2">
      <c r="A58" s="16"/>
      <c r="B58" s="17" t="s">
        <v>8</v>
      </c>
      <c r="C58" s="17" t="s">
        <v>13</v>
      </c>
      <c r="D58" s="17" t="s">
        <v>21</v>
      </c>
      <c r="E58" s="18">
        <v>120</v>
      </c>
      <c r="F58" s="17"/>
      <c r="G58" s="17" t="s">
        <v>38</v>
      </c>
      <c r="H58" s="2" t="s">
        <v>21</v>
      </c>
    </row>
    <row r="59" spans="1:8" x14ac:dyDescent="0.2">
      <c r="A59" s="16"/>
      <c r="B59" s="17"/>
      <c r="C59" s="17"/>
      <c r="D59" s="17"/>
      <c r="E59" s="18"/>
      <c r="F59" s="17"/>
      <c r="G59" s="17"/>
      <c r="H59" s="17"/>
    </row>
    <row r="60" spans="1:8" x14ac:dyDescent="0.2">
      <c r="A60" s="16">
        <v>41193</v>
      </c>
      <c r="B60" s="17" t="s">
        <v>35</v>
      </c>
      <c r="C60" s="17" t="s">
        <v>39</v>
      </c>
      <c r="D60" s="17" t="s">
        <v>10</v>
      </c>
      <c r="E60" s="18">
        <v>27.83</v>
      </c>
      <c r="F60" s="17" t="s">
        <v>40</v>
      </c>
      <c r="G60" s="17" t="s">
        <v>41</v>
      </c>
      <c r="H60" s="17" t="s">
        <v>141</v>
      </c>
    </row>
    <row r="61" spans="1:8" x14ac:dyDescent="0.2">
      <c r="A61" s="16"/>
      <c r="B61" s="17" t="s">
        <v>8</v>
      </c>
      <c r="C61" s="17" t="s">
        <v>39</v>
      </c>
      <c r="D61" s="17" t="s">
        <v>10</v>
      </c>
      <c r="E61" s="18">
        <v>183.16</v>
      </c>
      <c r="F61" s="17"/>
      <c r="G61" s="17" t="s">
        <v>41</v>
      </c>
      <c r="H61" s="17" t="s">
        <v>141</v>
      </c>
    </row>
    <row r="62" spans="1:8" x14ac:dyDescent="0.2">
      <c r="A62" s="16"/>
      <c r="B62" s="17" t="s">
        <v>71</v>
      </c>
      <c r="C62" s="17" t="s">
        <v>39</v>
      </c>
      <c r="D62" s="17" t="s">
        <v>10</v>
      </c>
      <c r="E62" s="18">
        <f ca="1">493/9</f>
        <v>54.777777777777779</v>
      </c>
      <c r="F62" s="17"/>
      <c r="G62" s="17" t="s">
        <v>54</v>
      </c>
      <c r="H62" s="17" t="s">
        <v>141</v>
      </c>
    </row>
    <row r="63" spans="1:8" x14ac:dyDescent="0.2">
      <c r="A63" s="16"/>
      <c r="B63" s="17"/>
      <c r="C63" s="17"/>
      <c r="D63" s="17"/>
      <c r="E63" s="18"/>
      <c r="F63" s="17"/>
      <c r="G63" s="17"/>
      <c r="H63" s="17"/>
    </row>
    <row r="64" spans="1:8" x14ac:dyDescent="0.2">
      <c r="A64" s="16">
        <v>41297</v>
      </c>
      <c r="B64" s="17" t="s">
        <v>12</v>
      </c>
      <c r="C64" s="17" t="s">
        <v>43</v>
      </c>
      <c r="D64" s="17" t="s">
        <v>21</v>
      </c>
      <c r="E64" s="18">
        <v>218.66</v>
      </c>
      <c r="F64" s="17" t="s">
        <v>15</v>
      </c>
      <c r="G64" s="17" t="s">
        <v>44</v>
      </c>
      <c r="H64" s="17" t="s">
        <v>42</v>
      </c>
    </row>
    <row r="65" spans="1:8" x14ac:dyDescent="0.2">
      <c r="A65" s="16"/>
      <c r="B65" s="17" t="s">
        <v>8</v>
      </c>
      <c r="C65" s="17" t="s">
        <v>43</v>
      </c>
      <c r="D65" s="17" t="s">
        <v>21</v>
      </c>
      <c r="E65" s="18">
        <v>190</v>
      </c>
      <c r="F65" s="17"/>
      <c r="G65" s="17" t="s">
        <v>44</v>
      </c>
      <c r="H65" s="17" t="s">
        <v>42</v>
      </c>
    </row>
    <row r="66" spans="1:8" x14ac:dyDescent="0.2">
      <c r="A66" s="16"/>
      <c r="B66" s="17" t="s">
        <v>51</v>
      </c>
      <c r="C66" s="17" t="s">
        <v>13</v>
      </c>
      <c r="D66" s="17" t="s">
        <v>107</v>
      </c>
      <c r="E66" s="18">
        <f ca="1">30/3</f>
        <v>10</v>
      </c>
      <c r="F66" s="17"/>
      <c r="G66" s="17" t="s">
        <v>44</v>
      </c>
      <c r="H66" s="17" t="s">
        <v>42</v>
      </c>
    </row>
    <row r="67" spans="1:8" x14ac:dyDescent="0.2">
      <c r="A67" s="16"/>
      <c r="B67" s="17" t="s">
        <v>51</v>
      </c>
      <c r="C67" s="17" t="s">
        <v>13</v>
      </c>
      <c r="D67" s="17" t="s">
        <v>108</v>
      </c>
      <c r="E67" s="18">
        <f ca="1">21.5/3</f>
        <v>7.166666666666667</v>
      </c>
      <c r="F67" s="17"/>
      <c r="G67" s="17" t="s">
        <v>44</v>
      </c>
      <c r="H67" s="17" t="s">
        <v>42</v>
      </c>
    </row>
    <row r="68" spans="1:8" x14ac:dyDescent="0.2">
      <c r="A68" s="16"/>
      <c r="B68" s="17" t="s">
        <v>51</v>
      </c>
      <c r="C68" s="17" t="s">
        <v>106</v>
      </c>
      <c r="D68" s="17" t="s">
        <v>109</v>
      </c>
      <c r="E68" s="18">
        <f ca="1">7.7/2</f>
        <v>3.85</v>
      </c>
      <c r="F68" s="17"/>
      <c r="G68" s="17" t="s">
        <v>44</v>
      </c>
      <c r="H68" s="17" t="s">
        <v>42</v>
      </c>
    </row>
    <row r="69" spans="1:8" x14ac:dyDescent="0.2">
      <c r="A69" s="16"/>
      <c r="B69" s="17"/>
      <c r="C69" s="17"/>
      <c r="D69" s="17"/>
      <c r="E69" s="18"/>
      <c r="F69" s="17"/>
      <c r="G69" s="17"/>
      <c r="H69" s="17"/>
    </row>
    <row r="70" spans="1:8" x14ac:dyDescent="0.2">
      <c r="A70" s="16">
        <v>41315</v>
      </c>
      <c r="B70" s="17" t="s">
        <v>45</v>
      </c>
      <c r="C70" s="17" t="s">
        <v>46</v>
      </c>
      <c r="D70" s="17" t="s">
        <v>47</v>
      </c>
      <c r="E70" s="18">
        <v>131.22</v>
      </c>
      <c r="F70" s="17" t="s">
        <v>15</v>
      </c>
      <c r="G70" s="17" t="s">
        <v>48</v>
      </c>
      <c r="H70" s="17" t="s">
        <v>49</v>
      </c>
    </row>
    <row r="71" spans="1:8" x14ac:dyDescent="0.2">
      <c r="A71" s="16"/>
      <c r="B71" s="17" t="s">
        <v>45</v>
      </c>
      <c r="C71" s="17" t="s">
        <v>46</v>
      </c>
      <c r="D71" s="17" t="s">
        <v>50</v>
      </c>
      <c r="E71" s="32">
        <v>3872</v>
      </c>
      <c r="F71" s="17" t="s">
        <v>155</v>
      </c>
      <c r="G71" s="17" t="s">
        <v>48</v>
      </c>
      <c r="H71" s="17" t="s">
        <v>49</v>
      </c>
    </row>
    <row r="72" spans="1:8" x14ac:dyDescent="0.2">
      <c r="A72" s="16"/>
      <c r="B72" s="17" t="s">
        <v>51</v>
      </c>
      <c r="C72" s="17" t="s">
        <v>46</v>
      </c>
      <c r="D72" s="17" t="s">
        <v>52</v>
      </c>
      <c r="E72" s="18" t="s">
        <v>59</v>
      </c>
      <c r="F72" s="17"/>
      <c r="G72" s="17" t="s">
        <v>48</v>
      </c>
      <c r="H72" s="17" t="s">
        <v>49</v>
      </c>
    </row>
    <row r="73" spans="1:8" x14ac:dyDescent="0.2">
      <c r="A73" s="16"/>
      <c r="B73" s="17" t="s">
        <v>51</v>
      </c>
      <c r="C73" s="17" t="s">
        <v>46</v>
      </c>
      <c r="D73" s="17" t="s">
        <v>110</v>
      </c>
      <c r="E73" s="18">
        <f ca="1">9.08/2</f>
        <v>4.54</v>
      </c>
      <c r="F73" s="17"/>
      <c r="G73" s="17" t="s">
        <v>48</v>
      </c>
      <c r="H73" s="17" t="s">
        <v>49</v>
      </c>
    </row>
    <row r="74" spans="1:8" x14ac:dyDescent="0.2">
      <c r="A74" s="16"/>
      <c r="B74" s="17"/>
      <c r="C74" s="17"/>
      <c r="D74" s="17"/>
      <c r="E74" s="18"/>
      <c r="F74" s="17"/>
      <c r="G74" s="17"/>
      <c r="H74" s="17"/>
    </row>
    <row r="75" spans="1:8" x14ac:dyDescent="0.2">
      <c r="A75" s="16">
        <v>41336</v>
      </c>
      <c r="B75" s="17" t="s">
        <v>45</v>
      </c>
      <c r="C75" s="17" t="s">
        <v>53</v>
      </c>
      <c r="D75" s="17" t="s">
        <v>33</v>
      </c>
      <c r="E75" s="18">
        <v>174.75</v>
      </c>
      <c r="F75" s="17" t="s">
        <v>15</v>
      </c>
      <c r="G75" s="17" t="s">
        <v>144</v>
      </c>
      <c r="H75" s="2" t="s">
        <v>33</v>
      </c>
    </row>
    <row r="76" spans="1:8" x14ac:dyDescent="0.2">
      <c r="A76" s="16"/>
      <c r="B76" s="17" t="s">
        <v>8</v>
      </c>
      <c r="C76" s="17" t="s">
        <v>53</v>
      </c>
      <c r="D76" s="17" t="s">
        <v>33</v>
      </c>
      <c r="E76" s="18">
        <v>180</v>
      </c>
      <c r="F76" s="17"/>
      <c r="G76" s="17" t="s">
        <v>144</v>
      </c>
      <c r="H76" s="17" t="s">
        <v>145</v>
      </c>
    </row>
    <row r="77" spans="1:8" x14ac:dyDescent="0.2">
      <c r="A77" s="16"/>
      <c r="B77" s="17" t="s">
        <v>35</v>
      </c>
      <c r="C77" s="17" t="s">
        <v>53</v>
      </c>
      <c r="D77" s="17" t="s">
        <v>33</v>
      </c>
      <c r="E77" s="18">
        <v>43.4</v>
      </c>
      <c r="F77" s="17" t="s">
        <v>36</v>
      </c>
      <c r="G77" s="17" t="s">
        <v>144</v>
      </c>
      <c r="H77" s="17" t="s">
        <v>33</v>
      </c>
    </row>
    <row r="78" spans="1:8" x14ac:dyDescent="0.2">
      <c r="A78" s="16"/>
      <c r="B78" s="17" t="s">
        <v>51</v>
      </c>
      <c r="C78" s="17" t="s">
        <v>53</v>
      </c>
      <c r="D78" s="17" t="s">
        <v>33</v>
      </c>
      <c r="E78" s="18">
        <f ca="1">20/3</f>
        <v>6.666666666666667</v>
      </c>
      <c r="F78" s="17"/>
      <c r="G78" s="17" t="s">
        <v>144</v>
      </c>
      <c r="H78" s="17" t="s">
        <v>33</v>
      </c>
    </row>
    <row r="79" spans="1:8" x14ac:dyDescent="0.2">
      <c r="A79" s="16"/>
      <c r="B79" s="17"/>
      <c r="C79" s="17"/>
      <c r="D79" s="17"/>
      <c r="E79" s="18"/>
      <c r="F79" s="17"/>
      <c r="G79" s="17"/>
      <c r="H79" s="17"/>
    </row>
    <row r="80" spans="1:8" x14ac:dyDescent="0.2">
      <c r="A80" s="16">
        <v>41337</v>
      </c>
      <c r="B80" s="17" t="s">
        <v>51</v>
      </c>
      <c r="C80" s="17" t="s">
        <v>53</v>
      </c>
      <c r="D80" s="17" t="s">
        <v>33</v>
      </c>
      <c r="E80" s="18">
        <f ca="1">15/3</f>
        <v>5</v>
      </c>
      <c r="F80" s="17"/>
      <c r="G80" s="17" t="s">
        <v>144</v>
      </c>
      <c r="H80" s="17" t="s">
        <v>33</v>
      </c>
    </row>
    <row r="81" spans="1:8" x14ac:dyDescent="0.2">
      <c r="A81" s="16"/>
      <c r="B81" s="17"/>
      <c r="C81" s="17"/>
      <c r="D81" s="17"/>
      <c r="E81" s="18"/>
      <c r="F81" s="17"/>
      <c r="G81" s="17"/>
      <c r="H81" s="17"/>
    </row>
    <row r="82" spans="1:8" x14ac:dyDescent="0.2">
      <c r="A82" s="16">
        <v>41380</v>
      </c>
      <c r="B82" s="17" t="s">
        <v>45</v>
      </c>
      <c r="C82" s="17" t="s">
        <v>46</v>
      </c>
      <c r="D82" s="17" t="s">
        <v>33</v>
      </c>
      <c r="E82" s="18">
        <v>162.97999999999999</v>
      </c>
      <c r="F82" s="17" t="s">
        <v>15</v>
      </c>
      <c r="G82" s="17" t="s">
        <v>48</v>
      </c>
      <c r="H82" s="17" t="s">
        <v>142</v>
      </c>
    </row>
    <row r="83" spans="1:8" x14ac:dyDescent="0.2">
      <c r="A83" s="16"/>
      <c r="B83" s="17" t="s">
        <v>8</v>
      </c>
      <c r="C83" s="17" t="s">
        <v>46</v>
      </c>
      <c r="D83" s="17" t="s">
        <v>33</v>
      </c>
      <c r="E83" s="18">
        <v>238.8</v>
      </c>
      <c r="F83" s="17"/>
      <c r="G83" s="17" t="s">
        <v>48</v>
      </c>
      <c r="H83" s="17" t="s">
        <v>142</v>
      </c>
    </row>
    <row r="84" spans="1:8" x14ac:dyDescent="0.2">
      <c r="A84" s="16"/>
      <c r="B84" s="17" t="s">
        <v>51</v>
      </c>
      <c r="C84" s="17" t="s">
        <v>46</v>
      </c>
      <c r="D84" s="17" t="s">
        <v>33</v>
      </c>
      <c r="E84" s="18">
        <f ca="1">15/2</f>
        <v>7.5</v>
      </c>
      <c r="F84" s="17"/>
      <c r="G84" s="17" t="s">
        <v>48</v>
      </c>
      <c r="H84" s="17" t="s">
        <v>142</v>
      </c>
    </row>
    <row r="85" spans="1:8" x14ac:dyDescent="0.2">
      <c r="A85" s="16"/>
      <c r="B85" s="17"/>
      <c r="C85" s="17"/>
      <c r="D85" s="17"/>
      <c r="E85" s="18"/>
      <c r="F85" s="17"/>
      <c r="G85" s="17"/>
      <c r="H85" s="17"/>
    </row>
    <row r="86" spans="1:8" x14ac:dyDescent="0.2">
      <c r="A86" s="16">
        <v>41388</v>
      </c>
      <c r="B86" s="17" t="s">
        <v>51</v>
      </c>
      <c r="C86" s="17" t="s">
        <v>9</v>
      </c>
      <c r="D86" s="12" t="s">
        <v>146</v>
      </c>
      <c r="E86" s="18">
        <v>12.35</v>
      </c>
      <c r="F86" s="17"/>
      <c r="G86" s="17" t="s">
        <v>143</v>
      </c>
    </row>
    <row r="87" spans="1:8" x14ac:dyDescent="0.2">
      <c r="A87" s="16"/>
      <c r="B87" s="17"/>
      <c r="C87" s="17"/>
      <c r="D87" s="12"/>
      <c r="E87" s="18"/>
      <c r="F87" s="17"/>
      <c r="G87" s="17"/>
      <c r="H87" s="17"/>
    </row>
    <row r="88" spans="1:8" x14ac:dyDescent="0.2">
      <c r="A88" s="16">
        <v>41451</v>
      </c>
      <c r="B88" s="17" t="s">
        <v>51</v>
      </c>
      <c r="C88" s="17" t="s">
        <v>72</v>
      </c>
      <c r="D88" s="12" t="s">
        <v>147</v>
      </c>
      <c r="E88" s="18">
        <v>10.4</v>
      </c>
      <c r="F88" s="17"/>
      <c r="G88" s="17" t="s">
        <v>148</v>
      </c>
      <c r="H88" s="17" t="s">
        <v>147</v>
      </c>
    </row>
    <row r="89" spans="1:8" x14ac:dyDescent="0.2">
      <c r="A89" s="16"/>
      <c r="B89" s="17"/>
      <c r="C89" s="17"/>
      <c r="D89" s="17"/>
      <c r="E89" s="26"/>
      <c r="F89" s="17"/>
      <c r="G89" s="17"/>
      <c r="H89" s="17"/>
    </row>
    <row r="90" spans="1:8" x14ac:dyDescent="0.2">
      <c r="A90" s="5" t="s">
        <v>56</v>
      </c>
      <c r="B90" s="6"/>
      <c r="C90" s="6"/>
      <c r="D90" s="6"/>
      <c r="E90" s="7"/>
      <c r="F90" s="6"/>
      <c r="G90" s="6"/>
      <c r="H90" s="6"/>
    </row>
    <row r="91" spans="1:8" x14ac:dyDescent="0.2">
      <c r="A91" s="5" t="s">
        <v>62</v>
      </c>
      <c r="B91" s="33" t="s">
        <v>58</v>
      </c>
      <c r="C91" s="33"/>
      <c r="D91" s="33"/>
      <c r="E91" s="33"/>
      <c r="F91" s="33"/>
      <c r="G91" s="33"/>
      <c r="H91" s="33"/>
    </row>
    <row r="92" spans="1:8" x14ac:dyDescent="0.2">
      <c r="A92" s="5" t="s">
        <v>64</v>
      </c>
      <c r="B92" s="33" t="s">
        <v>65</v>
      </c>
      <c r="C92" s="33"/>
      <c r="D92" s="33"/>
      <c r="E92" s="33"/>
      <c r="F92" s="33"/>
      <c r="G92" s="33"/>
      <c r="H92" s="33"/>
    </row>
    <row r="93" spans="1:8" x14ac:dyDescent="0.2">
      <c r="A93" s="5" t="s">
        <v>57</v>
      </c>
      <c r="B93" s="33" t="s">
        <v>60</v>
      </c>
      <c r="C93" s="33"/>
      <c r="D93" s="33"/>
      <c r="E93" s="33"/>
      <c r="F93" s="33"/>
      <c r="G93" s="33"/>
      <c r="H93" s="33"/>
    </row>
    <row r="94" spans="1:8" x14ac:dyDescent="0.2">
      <c r="A94" s="5"/>
      <c r="B94" s="33"/>
      <c r="C94" s="33"/>
      <c r="D94" s="33"/>
      <c r="E94" s="33"/>
      <c r="F94" s="33"/>
      <c r="G94" s="33"/>
      <c r="H94" s="33"/>
    </row>
    <row r="95" spans="1:8" x14ac:dyDescent="0.2">
      <c r="A95" s="5"/>
      <c r="B95" s="8"/>
      <c r="C95" s="8"/>
      <c r="D95" s="8"/>
      <c r="E95" s="8"/>
      <c r="F95" s="8"/>
      <c r="G95" s="8"/>
      <c r="H95" s="8"/>
    </row>
    <row r="96" spans="1:8" x14ac:dyDescent="0.2">
      <c r="A96" s="6"/>
      <c r="B96" s="8"/>
      <c r="C96" s="8"/>
      <c r="D96" s="8"/>
      <c r="E96" s="8"/>
      <c r="F96" s="8"/>
      <c r="G96" s="8"/>
      <c r="H96" s="8"/>
    </row>
    <row r="97" spans="1:8" x14ac:dyDescent="0.2">
      <c r="A97" s="6"/>
      <c r="B97" s="8"/>
      <c r="C97" s="8"/>
      <c r="D97" s="8"/>
      <c r="E97" s="8"/>
      <c r="F97" s="8"/>
      <c r="G97" s="8"/>
      <c r="H97" s="8"/>
    </row>
    <row r="98" spans="1:8" x14ac:dyDescent="0.2">
      <c r="A98" s="6"/>
      <c r="B98" s="8"/>
      <c r="C98" s="8"/>
      <c r="D98" s="8"/>
      <c r="E98" s="8"/>
      <c r="F98" s="8"/>
      <c r="G98" s="8"/>
      <c r="H98" s="8"/>
    </row>
    <row r="99" spans="1:8" x14ac:dyDescent="0.2">
      <c r="A99" s="6"/>
      <c r="B99" s="8"/>
      <c r="C99" s="8"/>
      <c r="D99" s="8"/>
      <c r="E99" s="8"/>
      <c r="F99" s="8"/>
      <c r="G99" s="8"/>
      <c r="H99" s="8"/>
    </row>
    <row r="100" spans="1:8" x14ac:dyDescent="0.2">
      <c r="A100" s="6"/>
      <c r="B100" s="8"/>
      <c r="C100" s="8"/>
      <c r="D100" s="8"/>
      <c r="E100" s="8"/>
      <c r="F100" s="8"/>
      <c r="G100" s="8"/>
      <c r="H100" s="8"/>
    </row>
    <row r="101" spans="1:8" x14ac:dyDescent="0.2">
      <c r="A101" s="6"/>
      <c r="B101" s="8"/>
      <c r="C101" s="8"/>
      <c r="D101" s="8"/>
      <c r="E101" s="8"/>
      <c r="F101" s="8"/>
      <c r="G101" s="8"/>
      <c r="H101" s="8"/>
    </row>
    <row r="102" spans="1:8" x14ac:dyDescent="0.2">
      <c r="A102" s="6"/>
      <c r="B102" s="8"/>
      <c r="C102" s="8"/>
      <c r="D102" s="8"/>
      <c r="E102" s="8"/>
      <c r="F102" s="8"/>
      <c r="G102" s="8"/>
      <c r="H102" s="8"/>
    </row>
    <row r="103" spans="1:8" x14ac:dyDescent="0.2">
      <c r="A103" s="6"/>
      <c r="B103" s="8"/>
      <c r="C103" s="8"/>
      <c r="D103" s="8"/>
      <c r="E103" s="8"/>
      <c r="F103" s="8"/>
      <c r="G103" s="8"/>
      <c r="H103" s="8"/>
    </row>
    <row r="104" spans="1:8" x14ac:dyDescent="0.2">
      <c r="A104" s="6"/>
      <c r="B104" s="8"/>
      <c r="C104" s="8"/>
      <c r="D104" s="8"/>
      <c r="E104" s="8"/>
      <c r="F104" s="8"/>
      <c r="G104" s="8"/>
      <c r="H104" s="8"/>
    </row>
    <row r="105" spans="1:8" x14ac:dyDescent="0.2">
      <c r="A105" s="6"/>
      <c r="B105" s="8"/>
      <c r="C105" s="8"/>
      <c r="D105" s="8"/>
      <c r="E105" s="8"/>
      <c r="F105" s="8"/>
      <c r="G105" s="8"/>
      <c r="H105" s="8"/>
    </row>
    <row r="106" spans="1:8" x14ac:dyDescent="0.2">
      <c r="A106" s="6"/>
      <c r="B106" s="8"/>
      <c r="C106" s="8"/>
      <c r="D106" s="8"/>
      <c r="E106" s="8"/>
      <c r="F106" s="8"/>
      <c r="G106" s="8"/>
      <c r="H106" s="8"/>
    </row>
    <row r="107" spans="1:8" x14ac:dyDescent="0.2">
      <c r="A107" s="6"/>
      <c r="B107" s="8"/>
      <c r="C107" s="8"/>
      <c r="D107" s="8"/>
      <c r="E107" s="8"/>
      <c r="F107" s="8"/>
      <c r="G107" s="8"/>
      <c r="H107" s="8"/>
    </row>
    <row r="108" spans="1:8" x14ac:dyDescent="0.2">
      <c r="A108" s="6"/>
      <c r="B108" s="8"/>
      <c r="C108" s="8"/>
      <c r="D108" s="8"/>
      <c r="E108" s="8"/>
      <c r="F108" s="8"/>
      <c r="G108" s="8"/>
      <c r="H108" s="8"/>
    </row>
    <row r="109" spans="1:8" x14ac:dyDescent="0.2">
      <c r="A109" s="6"/>
      <c r="B109" s="8"/>
      <c r="C109" s="8"/>
      <c r="D109" s="8"/>
      <c r="E109" s="8"/>
      <c r="F109" s="8"/>
      <c r="G109" s="8"/>
      <c r="H109" s="8"/>
    </row>
    <row r="110" spans="1:8" x14ac:dyDescent="0.2">
      <c r="A110" s="6"/>
      <c r="B110" s="8"/>
      <c r="C110" s="8"/>
      <c r="D110" s="8"/>
      <c r="E110" s="8"/>
      <c r="F110" s="8"/>
      <c r="G110" s="8"/>
      <c r="H110" s="8"/>
    </row>
    <row r="111" spans="1:8" x14ac:dyDescent="0.2">
      <c r="A111" s="6"/>
      <c r="B111" s="8"/>
      <c r="C111" s="8"/>
      <c r="D111" s="8"/>
      <c r="E111" s="8"/>
      <c r="F111" s="8"/>
      <c r="G111" s="8"/>
      <c r="H111" s="8"/>
    </row>
    <row r="112" spans="1:8" x14ac:dyDescent="0.2">
      <c r="A112" s="6"/>
      <c r="B112" s="8"/>
      <c r="C112" s="8"/>
      <c r="D112" s="8"/>
      <c r="E112" s="8"/>
      <c r="F112" s="8"/>
      <c r="G112" s="8"/>
      <c r="H112" s="8"/>
    </row>
    <row r="113" spans="1:8" x14ac:dyDescent="0.2">
      <c r="A113" s="6"/>
      <c r="B113" s="8"/>
      <c r="C113" s="8"/>
      <c r="D113" s="8"/>
      <c r="E113" s="8"/>
      <c r="F113" s="8"/>
      <c r="G113" s="8"/>
      <c r="H113" s="8"/>
    </row>
    <row r="114" spans="1:8" x14ac:dyDescent="0.2">
      <c r="A114" s="6"/>
      <c r="B114" s="8"/>
      <c r="C114" s="8"/>
      <c r="D114" s="8"/>
      <c r="E114" s="8"/>
      <c r="F114" s="8"/>
      <c r="G114" s="8"/>
      <c r="H114" s="8"/>
    </row>
    <row r="115" spans="1:8" x14ac:dyDescent="0.2">
      <c r="A115" s="6"/>
      <c r="B115" s="8"/>
      <c r="C115" s="8"/>
      <c r="D115" s="8"/>
      <c r="E115" s="8"/>
      <c r="F115" s="8"/>
      <c r="G115" s="8"/>
      <c r="H115" s="8"/>
    </row>
    <row r="116" spans="1:8" x14ac:dyDescent="0.2">
      <c r="A116" s="6"/>
      <c r="B116" s="8"/>
      <c r="C116" s="8"/>
      <c r="D116" s="8"/>
      <c r="E116" s="8"/>
      <c r="F116" s="8"/>
      <c r="G116" s="8"/>
      <c r="H116" s="8"/>
    </row>
    <row r="117" spans="1:8" x14ac:dyDescent="0.2">
      <c r="A117" s="6"/>
      <c r="B117" s="8"/>
      <c r="C117" s="8"/>
      <c r="D117" s="8"/>
      <c r="E117" s="8"/>
      <c r="F117" s="8"/>
      <c r="G117" s="8"/>
      <c r="H117" s="8"/>
    </row>
    <row r="118" spans="1:8" x14ac:dyDescent="0.2">
      <c r="A118" s="6"/>
      <c r="B118" s="8"/>
      <c r="C118" s="8"/>
      <c r="D118" s="8"/>
      <c r="E118" s="8"/>
      <c r="F118" s="8"/>
      <c r="G118" s="8"/>
      <c r="H118" s="8"/>
    </row>
    <row r="119" spans="1:8" x14ac:dyDescent="0.2">
      <c r="A119" s="6"/>
      <c r="B119" s="8"/>
      <c r="C119" s="8"/>
      <c r="D119" s="8"/>
      <c r="E119" s="8"/>
      <c r="F119" s="8"/>
      <c r="G119" s="8"/>
      <c r="H119" s="8"/>
    </row>
    <row r="120" spans="1:8" x14ac:dyDescent="0.2">
      <c r="A120" s="6"/>
      <c r="B120" s="8"/>
      <c r="C120" s="8"/>
      <c r="D120" s="8"/>
      <c r="E120" s="8"/>
      <c r="F120" s="8"/>
      <c r="G120" s="8"/>
      <c r="H120" s="8"/>
    </row>
    <row r="121" spans="1:8" x14ac:dyDescent="0.2">
      <c r="A121" s="6"/>
      <c r="B121" s="8"/>
      <c r="C121" s="8"/>
      <c r="D121" s="8"/>
      <c r="E121" s="8"/>
      <c r="F121" s="8"/>
      <c r="G121" s="8"/>
      <c r="H121" s="8"/>
    </row>
    <row r="122" spans="1:8" x14ac:dyDescent="0.2">
      <c r="A122" s="6"/>
      <c r="B122" s="8"/>
      <c r="C122" s="8"/>
      <c r="D122" s="8"/>
      <c r="E122" s="8"/>
      <c r="F122" s="8"/>
      <c r="G122" s="8"/>
      <c r="H122" s="8"/>
    </row>
    <row r="123" spans="1:8" x14ac:dyDescent="0.2">
      <c r="A123" s="6"/>
      <c r="B123" s="8"/>
      <c r="C123" s="8"/>
      <c r="D123" s="8"/>
      <c r="E123" s="8"/>
      <c r="F123" s="8"/>
      <c r="G123" s="8"/>
      <c r="H123" s="8"/>
    </row>
    <row r="124" spans="1:8" x14ac:dyDescent="0.2">
      <c r="A124" s="6"/>
      <c r="B124" s="8"/>
      <c r="C124" s="8"/>
      <c r="D124" s="8"/>
      <c r="E124" s="8"/>
      <c r="F124" s="8"/>
      <c r="G124" s="8"/>
      <c r="H124" s="8"/>
    </row>
    <row r="134" spans="1:1" x14ac:dyDescent="0.2">
      <c r="A134" s="1"/>
    </row>
    <row r="135" spans="1:1" x14ac:dyDescent="0.2">
      <c r="A135" s="1"/>
    </row>
    <row r="136" spans="1:1" x14ac:dyDescent="0.2">
      <c r="A136" s="1"/>
    </row>
    <row r="137" spans="1:1" x14ac:dyDescent="0.2">
      <c r="A137" s="1"/>
    </row>
    <row r="138" spans="1:1" x14ac:dyDescent="0.2">
      <c r="A138" s="1"/>
    </row>
    <row r="139" spans="1:1" x14ac:dyDescent="0.2">
      <c r="A139" s="1"/>
    </row>
    <row r="140" spans="1:1" x14ac:dyDescent="0.2">
      <c r="A140" s="1"/>
    </row>
    <row r="141" spans="1:1" x14ac:dyDescent="0.2">
      <c r="A141" s="1"/>
    </row>
    <row r="142" spans="1:1" x14ac:dyDescent="0.2">
      <c r="A142" s="1"/>
    </row>
    <row r="143" spans="1:1" x14ac:dyDescent="0.2">
      <c r="A143" s="1"/>
    </row>
    <row r="144" spans="1:1" x14ac:dyDescent="0.2">
      <c r="A144" s="1"/>
    </row>
    <row r="145" spans="1:1" x14ac:dyDescent="0.2">
      <c r="A145" s="1"/>
    </row>
    <row r="146" spans="1:1" x14ac:dyDescent="0.2">
      <c r="A146" s="1"/>
    </row>
    <row r="147" spans="1:1" x14ac:dyDescent="0.2">
      <c r="A147" s="1"/>
    </row>
    <row r="148" spans="1:1" x14ac:dyDescent="0.2">
      <c r="A148" s="1"/>
    </row>
    <row r="149" spans="1:1" x14ac:dyDescent="0.2">
      <c r="A149" s="1"/>
    </row>
    <row r="150" spans="1:1" x14ac:dyDescent="0.2">
      <c r="A150" s="1"/>
    </row>
    <row r="151" spans="1:1" x14ac:dyDescent="0.2">
      <c r="A151" s="1"/>
    </row>
    <row r="152" spans="1:1" x14ac:dyDescent="0.2">
      <c r="A152" s="1"/>
    </row>
    <row r="153" spans="1:1" x14ac:dyDescent="0.2">
      <c r="A153" s="1"/>
    </row>
    <row r="154" spans="1:1" x14ac:dyDescent="0.2">
      <c r="A154" s="1"/>
    </row>
    <row r="155" spans="1:1" x14ac:dyDescent="0.2">
      <c r="A155" s="1"/>
    </row>
    <row r="156" spans="1:1" x14ac:dyDescent="0.2">
      <c r="A156" s="1"/>
    </row>
    <row r="157" spans="1:1" x14ac:dyDescent="0.2">
      <c r="A157" s="1"/>
    </row>
    <row r="158" spans="1:1" x14ac:dyDescent="0.2">
      <c r="A158" s="1"/>
    </row>
    <row r="159" spans="1:1" x14ac:dyDescent="0.2">
      <c r="A159" s="1"/>
    </row>
    <row r="160" spans="1:1" x14ac:dyDescent="0.2">
      <c r="A160" s="1"/>
    </row>
    <row r="161" spans="1:1" x14ac:dyDescent="0.2">
      <c r="A161" s="1"/>
    </row>
    <row r="162" spans="1:1" x14ac:dyDescent="0.2">
      <c r="A162" s="1"/>
    </row>
    <row r="163" spans="1:1" x14ac:dyDescent="0.2">
      <c r="A163" s="1"/>
    </row>
    <row r="164" spans="1:1" x14ac:dyDescent="0.2">
      <c r="A164" s="1"/>
    </row>
    <row r="165" spans="1:1" x14ac:dyDescent="0.2">
      <c r="A165" s="1"/>
    </row>
    <row r="166" spans="1:1" x14ac:dyDescent="0.2">
      <c r="A166" s="1"/>
    </row>
    <row r="167" spans="1:1" x14ac:dyDescent="0.2">
      <c r="A167" s="1"/>
    </row>
    <row r="168" spans="1:1" x14ac:dyDescent="0.2">
      <c r="A168" s="1"/>
    </row>
    <row r="169" spans="1:1" x14ac:dyDescent="0.2">
      <c r="A169" s="1"/>
    </row>
    <row r="170" spans="1:1" x14ac:dyDescent="0.2">
      <c r="A170" s="1"/>
    </row>
    <row r="171" spans="1:1" x14ac:dyDescent="0.2">
      <c r="A171" s="1"/>
    </row>
    <row r="172" spans="1:1" x14ac:dyDescent="0.2">
      <c r="A172" s="1"/>
    </row>
    <row r="173" spans="1:1" x14ac:dyDescent="0.2">
      <c r="A173" s="1"/>
    </row>
    <row r="174" spans="1:1" x14ac:dyDescent="0.2">
      <c r="A174" s="1"/>
    </row>
    <row r="175" spans="1:1" x14ac:dyDescent="0.2">
      <c r="A175" s="1"/>
    </row>
    <row r="176" spans="1:1" x14ac:dyDescent="0.2">
      <c r="A176" s="1"/>
    </row>
    <row r="177" spans="1:1" x14ac:dyDescent="0.2">
      <c r="A177" s="1"/>
    </row>
    <row r="178" spans="1:1" x14ac:dyDescent="0.2">
      <c r="A178" s="1"/>
    </row>
    <row r="179" spans="1:1" x14ac:dyDescent="0.2">
      <c r="A179" s="1"/>
    </row>
    <row r="180" spans="1:1" x14ac:dyDescent="0.2">
      <c r="A180" s="1"/>
    </row>
    <row r="181" spans="1:1" x14ac:dyDescent="0.2">
      <c r="A181" s="1"/>
    </row>
    <row r="182" spans="1:1" x14ac:dyDescent="0.2">
      <c r="A182" s="1"/>
    </row>
    <row r="183" spans="1:1" x14ac:dyDescent="0.2">
      <c r="A183" s="1"/>
    </row>
    <row r="184" spans="1:1" x14ac:dyDescent="0.2">
      <c r="A184" s="1"/>
    </row>
    <row r="185" spans="1:1" x14ac:dyDescent="0.2">
      <c r="A185" s="1"/>
    </row>
    <row r="186" spans="1:1" x14ac:dyDescent="0.2">
      <c r="A186" s="1"/>
    </row>
    <row r="187" spans="1:1" x14ac:dyDescent="0.2">
      <c r="A187" s="1"/>
    </row>
    <row r="188" spans="1:1" x14ac:dyDescent="0.2">
      <c r="A188" s="1"/>
    </row>
    <row r="189" spans="1:1" x14ac:dyDescent="0.2">
      <c r="A189" s="1"/>
    </row>
    <row r="190" spans="1:1" x14ac:dyDescent="0.2">
      <c r="A190" s="1"/>
    </row>
    <row r="191" spans="1:1" x14ac:dyDescent="0.2">
      <c r="A191" s="1"/>
    </row>
    <row r="192" spans="1:1" x14ac:dyDescent="0.2">
      <c r="A192" s="1"/>
    </row>
    <row r="193" spans="1:1" x14ac:dyDescent="0.2">
      <c r="A193" s="1"/>
    </row>
  </sheetData>
  <mergeCells count="5">
    <mergeCell ref="B94:H94"/>
    <mergeCell ref="A1:H1"/>
    <mergeCell ref="B91:H91"/>
    <mergeCell ref="B92:H92"/>
    <mergeCell ref="B93:H93"/>
  </mergeCells>
  <pageMargins left="0.70866141732283472" right="0.70866141732283472" top="0.74803149606299213" bottom="0.74803149606299213" header="0.31496062992125984" footer="0.31496062992125984"/>
  <pageSetup paperSize="9" scale="60" fitToHeight="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30"/>
  <sheetViews>
    <sheetView tabSelected="1" view="pageBreakPreview" topLeftCell="A35" zoomScale="76" zoomScaleNormal="100" zoomScaleSheetLayoutView="76" workbookViewId="0">
      <selection activeCell="A60" sqref="A60:XFD60"/>
    </sheetView>
  </sheetViews>
  <sheetFormatPr defaultRowHeight="15" x14ac:dyDescent="0.25"/>
  <cols>
    <col min="1" max="1" width="15.5703125" style="2" bestFit="1" customWidth="1"/>
    <col min="2" max="2" width="15.85546875" style="1" bestFit="1" customWidth="1"/>
    <col min="3" max="3" width="29.28515625" style="1" customWidth="1"/>
    <col min="4" max="4" width="12.85546875" style="1" customWidth="1"/>
    <col min="5" max="5" width="34.42578125" style="1" customWidth="1"/>
    <col min="6" max="6" width="17.5703125" style="1" bestFit="1" customWidth="1"/>
    <col min="7" max="7" width="13.85546875" style="1" customWidth="1"/>
    <col min="8" max="8" width="36.5703125" style="1" bestFit="1" customWidth="1"/>
    <col min="9" max="9" width="17.140625" style="1" customWidth="1"/>
  </cols>
  <sheetData>
    <row r="1" spans="1:9" x14ac:dyDescent="0.25">
      <c r="A1" s="37" t="s">
        <v>113</v>
      </c>
      <c r="B1" s="37"/>
      <c r="C1" s="37"/>
      <c r="D1" s="37"/>
      <c r="E1" s="37"/>
      <c r="F1" s="37"/>
      <c r="G1" s="37"/>
      <c r="H1" s="37"/>
      <c r="I1" s="37"/>
    </row>
    <row r="2" spans="1:9" x14ac:dyDescent="0.25">
      <c r="A2" s="14" t="s">
        <v>111</v>
      </c>
      <c r="B2" s="15"/>
      <c r="C2" s="15"/>
      <c r="D2" s="15"/>
      <c r="E2" s="15"/>
      <c r="F2" s="15"/>
      <c r="G2" s="15"/>
      <c r="H2" s="15"/>
      <c r="I2" s="28"/>
    </row>
    <row r="3" spans="1:9" x14ac:dyDescent="0.25">
      <c r="A3" s="13"/>
      <c r="B3" s="13"/>
      <c r="C3" s="13"/>
      <c r="D3" s="13"/>
      <c r="E3" s="13"/>
      <c r="F3" s="13"/>
      <c r="G3" s="13"/>
      <c r="H3" s="13"/>
      <c r="I3" s="13"/>
    </row>
    <row r="4" spans="1:9" x14ac:dyDescent="0.25">
      <c r="A4" s="13"/>
      <c r="B4" s="13"/>
      <c r="C4" s="13"/>
      <c r="D4" s="13"/>
      <c r="E4" s="13"/>
      <c r="F4" s="13"/>
      <c r="G4" s="13"/>
      <c r="H4" s="13"/>
      <c r="I4" s="13"/>
    </row>
    <row r="5" spans="1:9" x14ac:dyDescent="0.25">
      <c r="A5" s="14"/>
      <c r="B5" s="15"/>
      <c r="C5" s="15"/>
      <c r="D5" s="15"/>
      <c r="E5" s="15"/>
      <c r="F5" s="15"/>
      <c r="G5" s="15"/>
      <c r="H5" s="15"/>
      <c r="I5" s="15"/>
    </row>
    <row r="6" spans="1:9" s="4" customFormat="1" x14ac:dyDescent="0.25">
      <c r="A6" s="29" t="s">
        <v>0</v>
      </c>
      <c r="B6" s="29" t="s">
        <v>1</v>
      </c>
      <c r="C6" s="29" t="s">
        <v>2</v>
      </c>
      <c r="D6" s="29" t="s">
        <v>55</v>
      </c>
      <c r="E6" s="29" t="s">
        <v>3</v>
      </c>
      <c r="F6" s="29" t="s">
        <v>4</v>
      </c>
      <c r="G6" s="29" t="s">
        <v>5</v>
      </c>
      <c r="H6" s="29" t="s">
        <v>6</v>
      </c>
      <c r="I6" s="29" t="s">
        <v>7</v>
      </c>
    </row>
    <row r="7" spans="1:9" s="4" customFormat="1" x14ac:dyDescent="0.25">
      <c r="A7" s="13"/>
      <c r="B7" s="13"/>
      <c r="C7" s="13"/>
      <c r="D7" s="13"/>
      <c r="E7" s="13"/>
      <c r="F7" s="13"/>
      <c r="G7" s="13"/>
      <c r="H7" s="13"/>
      <c r="I7" s="13"/>
    </row>
    <row r="8" spans="1:9" s="1" customFormat="1" ht="14.25" x14ac:dyDescent="0.2">
      <c r="A8" s="16">
        <v>40673</v>
      </c>
      <c r="B8" s="17" t="s">
        <v>87</v>
      </c>
      <c r="C8" s="17" t="s">
        <v>86</v>
      </c>
      <c r="D8" s="17">
        <v>1400</v>
      </c>
      <c r="E8" s="17" t="s">
        <v>93</v>
      </c>
      <c r="F8" s="18">
        <v>94</v>
      </c>
      <c r="G8" s="17"/>
      <c r="H8" s="17"/>
      <c r="I8" s="17"/>
    </row>
    <row r="9" spans="1:9" s="1" customFormat="1" ht="14.25" x14ac:dyDescent="0.2">
      <c r="A9" s="16">
        <v>40673</v>
      </c>
      <c r="B9" s="17" t="s">
        <v>87</v>
      </c>
      <c r="C9" s="17" t="s">
        <v>86</v>
      </c>
      <c r="D9" s="17">
        <v>1400</v>
      </c>
      <c r="E9" s="17" t="s">
        <v>89</v>
      </c>
      <c r="F9" s="18">
        <v>111.62</v>
      </c>
      <c r="G9" s="17"/>
      <c r="H9" s="17"/>
      <c r="I9" s="17"/>
    </row>
    <row r="10" spans="1:9" s="1" customFormat="1" ht="14.25" x14ac:dyDescent="0.2">
      <c r="A10" s="16">
        <v>40674</v>
      </c>
      <c r="B10" s="17" t="s">
        <v>87</v>
      </c>
      <c r="C10" s="17" t="s">
        <v>86</v>
      </c>
      <c r="D10" s="17">
        <v>1400</v>
      </c>
      <c r="E10" s="17" t="s">
        <v>93</v>
      </c>
      <c r="F10" s="18">
        <v>94</v>
      </c>
      <c r="G10" s="17"/>
      <c r="H10" s="17"/>
      <c r="I10" s="17"/>
    </row>
    <row r="11" spans="1:9" s="1" customFormat="1" ht="14.25" x14ac:dyDescent="0.2">
      <c r="A11" s="16">
        <v>40680</v>
      </c>
      <c r="B11" s="17" t="s">
        <v>87</v>
      </c>
      <c r="C11" s="17" t="s">
        <v>86</v>
      </c>
      <c r="D11" s="17">
        <v>1400</v>
      </c>
      <c r="E11" s="17" t="s">
        <v>98</v>
      </c>
      <c r="F11" s="18">
        <v>193</v>
      </c>
      <c r="G11" s="17"/>
      <c r="H11" s="17" t="s">
        <v>114</v>
      </c>
      <c r="I11" s="17"/>
    </row>
    <row r="12" spans="1:9" s="1" customFormat="1" ht="14.25" x14ac:dyDescent="0.2">
      <c r="A12" s="16">
        <v>40682</v>
      </c>
      <c r="B12" s="17" t="s">
        <v>87</v>
      </c>
      <c r="C12" s="17" t="s">
        <v>86</v>
      </c>
      <c r="D12" s="17">
        <v>1400</v>
      </c>
      <c r="E12" s="17" t="s">
        <v>99</v>
      </c>
      <c r="F12" s="18">
        <v>193</v>
      </c>
      <c r="G12" s="17"/>
      <c r="H12" s="17"/>
      <c r="I12" s="17"/>
    </row>
    <row r="13" spans="1:9" s="1" customFormat="1" ht="14.25" x14ac:dyDescent="0.2">
      <c r="A13" s="16">
        <v>40686</v>
      </c>
      <c r="B13" s="17" t="s">
        <v>87</v>
      </c>
      <c r="C13" s="17" t="s">
        <v>86</v>
      </c>
      <c r="D13" s="17">
        <v>1400</v>
      </c>
      <c r="E13" s="17" t="s">
        <v>93</v>
      </c>
      <c r="F13" s="18">
        <v>99.87</v>
      </c>
      <c r="G13" s="17"/>
      <c r="H13" s="17"/>
      <c r="I13" s="17"/>
    </row>
    <row r="14" spans="1:9" s="1" customFormat="1" ht="14.25" x14ac:dyDescent="0.2">
      <c r="A14" s="16">
        <v>40686</v>
      </c>
      <c r="B14" s="17" t="s">
        <v>87</v>
      </c>
      <c r="C14" s="17" t="s">
        <v>86</v>
      </c>
      <c r="D14" s="17">
        <v>1400</v>
      </c>
      <c r="E14" s="17" t="s">
        <v>88</v>
      </c>
      <c r="F14" s="18">
        <v>94</v>
      </c>
      <c r="G14" s="17"/>
      <c r="H14" s="17"/>
      <c r="I14" s="17"/>
    </row>
    <row r="15" spans="1:9" s="1" customFormat="1" ht="14.25" x14ac:dyDescent="0.2">
      <c r="A15" s="16">
        <v>40687</v>
      </c>
      <c r="B15" s="17" t="s">
        <v>87</v>
      </c>
      <c r="C15" s="17" t="s">
        <v>86</v>
      </c>
      <c r="D15" s="17">
        <v>1400</v>
      </c>
      <c r="E15" s="17" t="s">
        <v>93</v>
      </c>
      <c r="F15" s="18">
        <v>94</v>
      </c>
      <c r="G15" s="17"/>
      <c r="H15" s="17"/>
      <c r="I15" s="17"/>
    </row>
    <row r="16" spans="1:9" s="1" customFormat="1" ht="14.25" x14ac:dyDescent="0.2">
      <c r="A16" s="16">
        <v>40687</v>
      </c>
      <c r="B16" s="17" t="s">
        <v>87</v>
      </c>
      <c r="C16" s="17" t="s">
        <v>86</v>
      </c>
      <c r="D16" s="17">
        <v>1400</v>
      </c>
      <c r="E16" s="17" t="s">
        <v>88</v>
      </c>
      <c r="F16" s="18">
        <v>99.87</v>
      </c>
      <c r="G16" s="17"/>
      <c r="H16" s="17"/>
      <c r="I16" s="17"/>
    </row>
    <row r="17" spans="1:9" s="1" customFormat="1" ht="14.25" x14ac:dyDescent="0.2">
      <c r="A17" s="16">
        <v>40694</v>
      </c>
      <c r="B17" s="17" t="s">
        <v>87</v>
      </c>
      <c r="C17" s="17" t="s">
        <v>86</v>
      </c>
      <c r="D17" s="17">
        <v>1400</v>
      </c>
      <c r="E17" s="17" t="s">
        <v>93</v>
      </c>
      <c r="F17" s="18">
        <v>94</v>
      </c>
      <c r="G17" s="17"/>
      <c r="H17" s="17"/>
      <c r="I17" s="17"/>
    </row>
    <row r="18" spans="1:9" s="1" customFormat="1" ht="14.25" x14ac:dyDescent="0.2">
      <c r="A18" s="16">
        <v>40694</v>
      </c>
      <c r="B18" s="17" t="s">
        <v>87</v>
      </c>
      <c r="C18" s="17" t="s">
        <v>86</v>
      </c>
      <c r="D18" s="17">
        <v>1400</v>
      </c>
      <c r="E18" s="17" t="s">
        <v>88</v>
      </c>
      <c r="F18" s="18">
        <v>117.5</v>
      </c>
      <c r="G18" s="17"/>
      <c r="H18" s="17"/>
      <c r="I18" s="17"/>
    </row>
    <row r="19" spans="1:9" s="1" customFormat="1" ht="14.25" x14ac:dyDescent="0.2">
      <c r="A19" s="16">
        <v>40702</v>
      </c>
      <c r="B19" s="17" t="s">
        <v>87</v>
      </c>
      <c r="C19" s="17" t="s">
        <v>86</v>
      </c>
      <c r="D19" s="17">
        <v>1400</v>
      </c>
      <c r="E19" s="17" t="s">
        <v>93</v>
      </c>
      <c r="F19" s="18">
        <v>94</v>
      </c>
      <c r="G19" s="17"/>
      <c r="H19" s="17"/>
      <c r="I19" s="17"/>
    </row>
    <row r="20" spans="1:9" s="1" customFormat="1" ht="14.25" x14ac:dyDescent="0.2">
      <c r="A20" s="16">
        <v>40703</v>
      </c>
      <c r="B20" s="17" t="s">
        <v>87</v>
      </c>
      <c r="C20" s="17" t="s">
        <v>86</v>
      </c>
      <c r="D20" s="17">
        <v>1400</v>
      </c>
      <c r="E20" s="17" t="s">
        <v>88</v>
      </c>
      <c r="F20" s="18">
        <v>94</v>
      </c>
      <c r="G20" s="17"/>
      <c r="H20" s="17"/>
      <c r="I20" s="17"/>
    </row>
    <row r="21" spans="1:9" s="1" customFormat="1" ht="14.25" x14ac:dyDescent="0.2">
      <c r="A21" s="16">
        <v>40707</v>
      </c>
      <c r="B21" s="17" t="s">
        <v>87</v>
      </c>
      <c r="C21" s="17" t="s">
        <v>86</v>
      </c>
      <c r="D21" s="17">
        <v>1400</v>
      </c>
      <c r="E21" s="17" t="s">
        <v>93</v>
      </c>
      <c r="F21" s="18">
        <v>94</v>
      </c>
      <c r="G21" s="17"/>
      <c r="H21" s="17"/>
      <c r="I21" s="17"/>
    </row>
    <row r="22" spans="1:9" s="1" customFormat="1" ht="14.25" x14ac:dyDescent="0.2">
      <c r="A22" s="16">
        <v>40708</v>
      </c>
      <c r="B22" s="17" t="s">
        <v>87</v>
      </c>
      <c r="C22" s="17" t="s">
        <v>86</v>
      </c>
      <c r="D22" s="17">
        <v>1400</v>
      </c>
      <c r="E22" s="17" t="s">
        <v>88</v>
      </c>
      <c r="F22" s="18">
        <v>105.75</v>
      </c>
      <c r="G22" s="17"/>
      <c r="H22" s="17"/>
      <c r="I22" s="17"/>
    </row>
    <row r="23" spans="1:9" s="1" customFormat="1" ht="14.25" x14ac:dyDescent="0.2">
      <c r="A23" s="16">
        <v>40709</v>
      </c>
      <c r="B23" s="17" t="s">
        <v>87</v>
      </c>
      <c r="C23" s="17" t="s">
        <v>86</v>
      </c>
      <c r="D23" s="17">
        <v>1400</v>
      </c>
      <c r="E23" s="17" t="s">
        <v>93</v>
      </c>
      <c r="F23" s="18">
        <v>94</v>
      </c>
      <c r="G23" s="17"/>
      <c r="H23" s="17"/>
      <c r="I23" s="17"/>
    </row>
    <row r="24" spans="1:9" s="1" customFormat="1" ht="14.25" x14ac:dyDescent="0.2">
      <c r="A24" s="16">
        <v>40709</v>
      </c>
      <c r="B24" s="17" t="s">
        <v>87</v>
      </c>
      <c r="C24" s="17" t="s">
        <v>86</v>
      </c>
      <c r="D24" s="17">
        <v>1400</v>
      </c>
      <c r="E24" s="17" t="s">
        <v>95</v>
      </c>
      <c r="F24" s="18">
        <v>164.5</v>
      </c>
      <c r="G24" s="17"/>
      <c r="H24" s="17" t="s">
        <v>37</v>
      </c>
      <c r="I24" s="17" t="s">
        <v>10</v>
      </c>
    </row>
    <row r="25" spans="1:9" s="1" customFormat="1" ht="14.25" x14ac:dyDescent="0.2">
      <c r="A25" s="16">
        <v>40710</v>
      </c>
      <c r="B25" s="17" t="s">
        <v>87</v>
      </c>
      <c r="C25" s="17" t="s">
        <v>86</v>
      </c>
      <c r="D25" s="17">
        <v>1400</v>
      </c>
      <c r="E25" s="17" t="s">
        <v>96</v>
      </c>
      <c r="F25" s="18">
        <v>52.88</v>
      </c>
      <c r="G25" s="17"/>
      <c r="H25" s="17" t="s">
        <v>115</v>
      </c>
      <c r="I25" s="17" t="s">
        <v>149</v>
      </c>
    </row>
    <row r="26" spans="1:9" s="1" customFormat="1" ht="14.25" x14ac:dyDescent="0.2">
      <c r="A26" s="16">
        <v>40711</v>
      </c>
      <c r="B26" s="17" t="s">
        <v>87</v>
      </c>
      <c r="C26" s="17" t="s">
        <v>86</v>
      </c>
      <c r="D26" s="17">
        <v>1400</v>
      </c>
      <c r="E26" s="17" t="s">
        <v>97</v>
      </c>
      <c r="F26" s="18">
        <v>105.75</v>
      </c>
      <c r="G26" s="17"/>
      <c r="H26" s="17"/>
      <c r="I26" s="17"/>
    </row>
    <row r="27" spans="1:9" s="1" customFormat="1" ht="14.25" x14ac:dyDescent="0.2">
      <c r="A27" s="16">
        <v>40715</v>
      </c>
      <c r="B27" s="17" t="s">
        <v>87</v>
      </c>
      <c r="C27" s="17" t="s">
        <v>86</v>
      </c>
      <c r="D27" s="17">
        <v>1400</v>
      </c>
      <c r="E27" s="17" t="s">
        <v>93</v>
      </c>
      <c r="F27" s="18">
        <v>94</v>
      </c>
      <c r="G27" s="17"/>
      <c r="H27" s="17"/>
      <c r="I27" s="17"/>
    </row>
    <row r="28" spans="1:9" s="1" customFormat="1" ht="14.25" x14ac:dyDescent="0.2">
      <c r="A28" s="16">
        <v>40715</v>
      </c>
      <c r="B28" s="17" t="s">
        <v>87</v>
      </c>
      <c r="C28" s="17" t="s">
        <v>86</v>
      </c>
      <c r="D28" s="17">
        <v>1400</v>
      </c>
      <c r="E28" s="17" t="s">
        <v>88</v>
      </c>
      <c r="F28" s="18">
        <v>99.88</v>
      </c>
      <c r="G28" s="17"/>
      <c r="H28" s="17"/>
      <c r="I28" s="17"/>
    </row>
    <row r="29" spans="1:9" s="1" customFormat="1" ht="14.25" x14ac:dyDescent="0.2">
      <c r="A29" s="16">
        <v>40798</v>
      </c>
      <c r="B29" s="17" t="s">
        <v>87</v>
      </c>
      <c r="C29" s="17" t="s">
        <v>86</v>
      </c>
      <c r="D29" s="17">
        <v>1400</v>
      </c>
      <c r="E29" s="17" t="s">
        <v>93</v>
      </c>
      <c r="F29" s="18">
        <v>94</v>
      </c>
      <c r="G29" s="17"/>
      <c r="H29" s="17"/>
      <c r="I29" s="17"/>
    </row>
    <row r="30" spans="1:9" s="1" customFormat="1" ht="14.25" x14ac:dyDescent="0.2">
      <c r="A30" s="16">
        <v>40799</v>
      </c>
      <c r="B30" s="17" t="s">
        <v>87</v>
      </c>
      <c r="C30" s="17" t="s">
        <v>86</v>
      </c>
      <c r="D30" s="17">
        <v>1400</v>
      </c>
      <c r="E30" s="17" t="s">
        <v>88</v>
      </c>
      <c r="F30" s="18">
        <v>105.75</v>
      </c>
      <c r="G30" s="17"/>
      <c r="H30" s="17"/>
      <c r="I30" s="17"/>
    </row>
    <row r="31" spans="1:9" s="1" customFormat="1" ht="14.25" x14ac:dyDescent="0.2">
      <c r="A31" s="16">
        <v>40801</v>
      </c>
      <c r="B31" s="17" t="s">
        <v>87</v>
      </c>
      <c r="C31" s="17" t="s">
        <v>86</v>
      </c>
      <c r="D31" s="17">
        <v>1400</v>
      </c>
      <c r="E31" s="17" t="s">
        <v>116</v>
      </c>
      <c r="F31" s="18">
        <v>111.62</v>
      </c>
      <c r="G31" s="17"/>
      <c r="H31" s="17"/>
      <c r="I31" s="17"/>
    </row>
    <row r="32" spans="1:9" s="1" customFormat="1" ht="14.25" x14ac:dyDescent="0.2">
      <c r="A32" s="16">
        <v>40801</v>
      </c>
      <c r="B32" s="17" t="s">
        <v>87</v>
      </c>
      <c r="C32" s="17" t="s">
        <v>86</v>
      </c>
      <c r="D32" s="17">
        <v>1400</v>
      </c>
      <c r="E32" s="17" t="s">
        <v>88</v>
      </c>
      <c r="F32" s="18">
        <v>94</v>
      </c>
      <c r="G32" s="17"/>
      <c r="H32" s="17"/>
      <c r="I32" s="17"/>
    </row>
    <row r="33" spans="1:9" s="1" customFormat="1" ht="14.25" x14ac:dyDescent="0.2">
      <c r="A33" s="16">
        <v>40805</v>
      </c>
      <c r="B33" s="17" t="s">
        <v>87</v>
      </c>
      <c r="C33" s="17" t="s">
        <v>86</v>
      </c>
      <c r="D33" s="17">
        <v>1400</v>
      </c>
      <c r="E33" s="17" t="s">
        <v>93</v>
      </c>
      <c r="F33" s="18">
        <v>94</v>
      </c>
      <c r="G33" s="17"/>
      <c r="H33" s="17"/>
      <c r="I33" s="17"/>
    </row>
    <row r="34" spans="1:9" s="1" customFormat="1" ht="14.25" x14ac:dyDescent="0.2">
      <c r="A34" s="16">
        <v>40806</v>
      </c>
      <c r="B34" s="17" t="s">
        <v>87</v>
      </c>
      <c r="C34" s="17" t="s">
        <v>86</v>
      </c>
      <c r="D34" s="17">
        <v>1400</v>
      </c>
      <c r="E34" s="17" t="s">
        <v>88</v>
      </c>
      <c r="F34" s="18">
        <v>99.87</v>
      </c>
      <c r="G34" s="17"/>
      <c r="H34" s="17"/>
      <c r="I34" s="17"/>
    </row>
    <row r="35" spans="1:9" s="1" customFormat="1" ht="14.25" x14ac:dyDescent="0.2">
      <c r="A35" s="16">
        <v>40811</v>
      </c>
      <c r="B35" s="17" t="s">
        <v>87</v>
      </c>
      <c r="C35" s="17" t="s">
        <v>86</v>
      </c>
      <c r="D35" s="17">
        <v>1400</v>
      </c>
      <c r="E35" s="17" t="s">
        <v>117</v>
      </c>
      <c r="F35" s="18">
        <v>35.25</v>
      </c>
      <c r="G35" s="17"/>
      <c r="H35" s="17" t="s">
        <v>119</v>
      </c>
      <c r="I35" s="17"/>
    </row>
    <row r="36" spans="1:9" s="1" customFormat="1" ht="14.25" x14ac:dyDescent="0.2">
      <c r="A36" s="16">
        <v>40811</v>
      </c>
      <c r="B36" s="17" t="s">
        <v>87</v>
      </c>
      <c r="C36" s="17" t="s">
        <v>66</v>
      </c>
      <c r="D36" s="17">
        <v>1400</v>
      </c>
      <c r="E36" s="17" t="s">
        <v>118</v>
      </c>
      <c r="F36" s="18">
        <v>47</v>
      </c>
      <c r="G36" s="17"/>
      <c r="H36" s="17"/>
      <c r="I36" s="17"/>
    </row>
    <row r="37" spans="1:9" s="1" customFormat="1" ht="14.25" x14ac:dyDescent="0.2">
      <c r="A37" s="16">
        <v>40833</v>
      </c>
      <c r="B37" s="17" t="s">
        <v>87</v>
      </c>
      <c r="C37" s="17" t="s">
        <v>86</v>
      </c>
      <c r="D37" s="17">
        <v>1400</v>
      </c>
      <c r="E37" s="17" t="s">
        <v>93</v>
      </c>
      <c r="F37" s="18">
        <v>105.75</v>
      </c>
      <c r="G37" s="17"/>
      <c r="H37" s="17"/>
      <c r="I37" s="17"/>
    </row>
    <row r="38" spans="1:9" s="1" customFormat="1" ht="14.25" x14ac:dyDescent="0.2">
      <c r="A38" s="16">
        <v>40834</v>
      </c>
      <c r="B38" s="17" t="s">
        <v>87</v>
      </c>
      <c r="C38" s="17" t="s">
        <v>86</v>
      </c>
      <c r="D38" s="17">
        <v>1400</v>
      </c>
      <c r="E38" s="17" t="s">
        <v>94</v>
      </c>
      <c r="F38" s="18">
        <v>40</v>
      </c>
      <c r="G38" s="17"/>
      <c r="H38" s="17" t="s">
        <v>121</v>
      </c>
      <c r="I38" s="17"/>
    </row>
    <row r="39" spans="1:9" s="1" customFormat="1" ht="14.25" x14ac:dyDescent="0.2">
      <c r="A39" s="16">
        <v>40834</v>
      </c>
      <c r="B39" s="17" t="s">
        <v>87</v>
      </c>
      <c r="C39" s="17" t="s">
        <v>86</v>
      </c>
      <c r="D39" s="17">
        <v>1400</v>
      </c>
      <c r="E39" s="17" t="s">
        <v>120</v>
      </c>
      <c r="F39" s="18">
        <v>105.75</v>
      </c>
      <c r="G39" s="17"/>
      <c r="H39" s="17"/>
      <c r="I39" s="17"/>
    </row>
    <row r="40" spans="1:9" s="1" customFormat="1" ht="14.25" x14ac:dyDescent="0.2">
      <c r="A40" s="16">
        <v>40840</v>
      </c>
      <c r="B40" s="17" t="s">
        <v>87</v>
      </c>
      <c r="C40" s="17" t="s">
        <v>86</v>
      </c>
      <c r="D40" s="17">
        <v>1400</v>
      </c>
      <c r="E40" s="17" t="s">
        <v>93</v>
      </c>
      <c r="F40" s="18">
        <v>94</v>
      </c>
      <c r="G40" s="17"/>
      <c r="H40" s="17"/>
      <c r="I40" s="17"/>
    </row>
    <row r="41" spans="1:9" s="1" customFormat="1" ht="14.25" x14ac:dyDescent="0.2">
      <c r="A41" s="16">
        <v>40842</v>
      </c>
      <c r="B41" s="17" t="s">
        <v>87</v>
      </c>
      <c r="C41" s="17" t="s">
        <v>86</v>
      </c>
      <c r="D41" s="17">
        <v>1400</v>
      </c>
      <c r="E41" s="17" t="s">
        <v>122</v>
      </c>
      <c r="F41" s="18">
        <v>41.12</v>
      </c>
      <c r="G41" s="17"/>
      <c r="H41" s="17"/>
      <c r="I41" s="17"/>
    </row>
    <row r="42" spans="1:9" s="1" customFormat="1" ht="14.25" x14ac:dyDescent="0.2">
      <c r="A42" s="16">
        <v>40842</v>
      </c>
      <c r="B42" s="17" t="s">
        <v>87</v>
      </c>
      <c r="C42" s="17" t="s">
        <v>86</v>
      </c>
      <c r="D42" s="17">
        <v>1400</v>
      </c>
      <c r="E42" s="17" t="s">
        <v>88</v>
      </c>
      <c r="F42" s="18">
        <v>105.75</v>
      </c>
      <c r="G42" s="17"/>
      <c r="H42" s="17"/>
      <c r="I42" s="17"/>
    </row>
    <row r="43" spans="1:9" s="1" customFormat="1" ht="14.25" x14ac:dyDescent="0.2">
      <c r="A43" s="16">
        <v>40856</v>
      </c>
      <c r="B43" s="17" t="s">
        <v>87</v>
      </c>
      <c r="C43" s="17" t="s">
        <v>86</v>
      </c>
      <c r="D43" s="17">
        <v>1400</v>
      </c>
      <c r="E43" s="17" t="s">
        <v>92</v>
      </c>
      <c r="F43" s="18">
        <v>47</v>
      </c>
      <c r="G43" s="17"/>
      <c r="H43" s="17" t="s">
        <v>123</v>
      </c>
      <c r="I43" s="17"/>
    </row>
    <row r="44" spans="1:9" s="1" customFormat="1" ht="14.25" x14ac:dyDescent="0.2">
      <c r="A44" s="16">
        <v>40856</v>
      </c>
      <c r="B44" s="17" t="s">
        <v>87</v>
      </c>
      <c r="C44" s="17" t="s">
        <v>86</v>
      </c>
      <c r="D44" s="17">
        <v>1400</v>
      </c>
      <c r="E44" s="17" t="s">
        <v>124</v>
      </c>
      <c r="F44" s="18">
        <v>47</v>
      </c>
      <c r="G44" s="17"/>
      <c r="H44" s="17"/>
      <c r="I44" s="17"/>
    </row>
    <row r="45" spans="1:9" s="1" customFormat="1" ht="14.25" x14ac:dyDescent="0.2">
      <c r="A45" s="16">
        <v>40874</v>
      </c>
      <c r="B45" s="17" t="s">
        <v>87</v>
      </c>
      <c r="C45" s="17" t="s">
        <v>86</v>
      </c>
      <c r="D45" s="17">
        <v>1400</v>
      </c>
      <c r="E45" s="17" t="s">
        <v>93</v>
      </c>
      <c r="F45" s="18">
        <v>94</v>
      </c>
      <c r="G45" s="17"/>
      <c r="H45" s="17"/>
      <c r="I45" s="17"/>
    </row>
    <row r="46" spans="1:9" s="1" customFormat="1" ht="14.25" x14ac:dyDescent="0.2">
      <c r="A46" s="16">
        <v>40876</v>
      </c>
      <c r="B46" s="17" t="s">
        <v>87</v>
      </c>
      <c r="C46" s="17" t="s">
        <v>86</v>
      </c>
      <c r="D46" s="17">
        <v>1400</v>
      </c>
      <c r="E46" s="17" t="s">
        <v>88</v>
      </c>
      <c r="F46" s="18">
        <v>94</v>
      </c>
      <c r="G46" s="17"/>
      <c r="H46" s="17"/>
      <c r="I46" s="17"/>
    </row>
    <row r="47" spans="1:9" s="1" customFormat="1" ht="14.25" x14ac:dyDescent="0.2">
      <c r="A47" s="16">
        <v>40878</v>
      </c>
      <c r="B47" s="17" t="s">
        <v>87</v>
      </c>
      <c r="C47" s="17" t="s">
        <v>86</v>
      </c>
      <c r="D47" s="17">
        <v>1400</v>
      </c>
      <c r="E47" s="17" t="s">
        <v>93</v>
      </c>
      <c r="F47" s="18">
        <v>94</v>
      </c>
      <c r="G47" s="17"/>
      <c r="H47" s="17"/>
      <c r="I47" s="17"/>
    </row>
    <row r="48" spans="1:9" s="1" customFormat="1" ht="14.25" x14ac:dyDescent="0.2">
      <c r="A48" s="16">
        <v>40878</v>
      </c>
      <c r="B48" s="17" t="s">
        <v>87</v>
      </c>
      <c r="C48" s="17" t="s">
        <v>86</v>
      </c>
      <c r="D48" s="17">
        <v>1400</v>
      </c>
      <c r="E48" s="17" t="s">
        <v>89</v>
      </c>
      <c r="F48" s="18">
        <v>94</v>
      </c>
      <c r="G48" s="17"/>
      <c r="H48" s="17"/>
      <c r="I48" s="17"/>
    </row>
    <row r="49" spans="1:9" s="1" customFormat="1" ht="14.25" x14ac:dyDescent="0.2">
      <c r="A49" s="16">
        <v>40881</v>
      </c>
      <c r="B49" s="17" t="s">
        <v>87</v>
      </c>
      <c r="C49" s="17" t="s">
        <v>86</v>
      </c>
      <c r="D49" s="17">
        <v>1400</v>
      </c>
      <c r="E49" s="17" t="s">
        <v>93</v>
      </c>
      <c r="F49" s="18">
        <v>94</v>
      </c>
      <c r="G49" s="17"/>
      <c r="H49" s="17"/>
      <c r="I49" s="17"/>
    </row>
    <row r="50" spans="1:9" s="1" customFormat="1" ht="14.25" x14ac:dyDescent="0.2">
      <c r="A50" s="16">
        <v>40882</v>
      </c>
      <c r="B50" s="17" t="s">
        <v>87</v>
      </c>
      <c r="C50" s="17" t="s">
        <v>86</v>
      </c>
      <c r="D50" s="17">
        <v>1400</v>
      </c>
      <c r="E50" s="17" t="s">
        <v>125</v>
      </c>
      <c r="F50" s="18">
        <v>94</v>
      </c>
      <c r="G50" s="17"/>
      <c r="H50" s="17"/>
      <c r="I50" s="17"/>
    </row>
    <row r="51" spans="1:9" s="1" customFormat="1" ht="14.25" x14ac:dyDescent="0.2">
      <c r="A51" s="16">
        <v>40892</v>
      </c>
      <c r="B51" s="17" t="s">
        <v>87</v>
      </c>
      <c r="C51" s="17" t="s">
        <v>86</v>
      </c>
      <c r="D51" s="17">
        <v>1400</v>
      </c>
      <c r="E51" s="17" t="s">
        <v>126</v>
      </c>
      <c r="F51" s="18">
        <v>205.62</v>
      </c>
      <c r="G51" s="17"/>
      <c r="H51" s="17"/>
      <c r="I51" s="17"/>
    </row>
    <row r="52" spans="1:9" s="1" customFormat="1" ht="14.25" x14ac:dyDescent="0.2">
      <c r="A52" s="16">
        <v>41039</v>
      </c>
      <c r="B52" s="17" t="s">
        <v>87</v>
      </c>
      <c r="C52" s="17" t="s">
        <v>86</v>
      </c>
      <c r="D52" s="17">
        <v>1400</v>
      </c>
      <c r="E52" s="17" t="s">
        <v>126</v>
      </c>
      <c r="F52" s="18">
        <v>212.5</v>
      </c>
      <c r="G52" s="17"/>
      <c r="H52" s="17"/>
      <c r="I52" s="17"/>
    </row>
    <row r="53" spans="1:9" s="1" customFormat="1" ht="14.25" x14ac:dyDescent="0.2">
      <c r="A53" s="16">
        <v>41086</v>
      </c>
      <c r="B53" s="17" t="s">
        <v>74</v>
      </c>
      <c r="C53" s="17" t="s">
        <v>9</v>
      </c>
      <c r="D53" s="17">
        <v>1400</v>
      </c>
      <c r="E53" s="31" t="s">
        <v>153</v>
      </c>
      <c r="F53" s="18">
        <v>245</v>
      </c>
      <c r="G53" s="17"/>
      <c r="H53" s="17" t="s">
        <v>127</v>
      </c>
      <c r="I53" s="17" t="s">
        <v>131</v>
      </c>
    </row>
    <row r="54" spans="1:9" s="1" customFormat="1" ht="14.25" x14ac:dyDescent="0.2">
      <c r="A54" s="16">
        <v>41087</v>
      </c>
      <c r="B54" s="17" t="s">
        <v>74</v>
      </c>
      <c r="C54" s="17" t="s">
        <v>9</v>
      </c>
      <c r="D54" s="17">
        <v>1400</v>
      </c>
      <c r="E54" s="17" t="s">
        <v>100</v>
      </c>
      <c r="F54" s="18">
        <v>150</v>
      </c>
      <c r="G54" s="17"/>
      <c r="H54" s="17" t="s">
        <v>128</v>
      </c>
      <c r="I54" s="17" t="s">
        <v>67</v>
      </c>
    </row>
    <row r="55" spans="1:9" s="1" customFormat="1" ht="14.25" x14ac:dyDescent="0.2">
      <c r="A55" s="16">
        <v>41204</v>
      </c>
      <c r="B55" s="17" t="s">
        <v>74</v>
      </c>
      <c r="C55" s="17" t="s">
        <v>9</v>
      </c>
      <c r="D55" s="17">
        <v>1400</v>
      </c>
      <c r="E55" s="17" t="s">
        <v>129</v>
      </c>
      <c r="F55" s="18">
        <v>120</v>
      </c>
      <c r="G55" s="17"/>
      <c r="H55" s="17" t="s">
        <v>130</v>
      </c>
      <c r="I55" s="17"/>
    </row>
    <row r="56" spans="1:9" s="1" customFormat="1" ht="14.25" x14ac:dyDescent="0.2">
      <c r="A56" s="16">
        <v>41250</v>
      </c>
      <c r="B56" s="17" t="s">
        <v>74</v>
      </c>
      <c r="C56" s="17" t="s">
        <v>66</v>
      </c>
      <c r="D56" s="17">
        <v>1400</v>
      </c>
      <c r="E56" s="17" t="s">
        <v>70</v>
      </c>
      <c r="F56" s="18">
        <v>120</v>
      </c>
      <c r="G56" s="17"/>
      <c r="H56" s="17" t="s">
        <v>73</v>
      </c>
      <c r="I56" s="17" t="s">
        <v>67</v>
      </c>
    </row>
    <row r="57" spans="1:9" s="1" customFormat="1" ht="14.25" x14ac:dyDescent="0.2">
      <c r="A57" s="16">
        <v>41250</v>
      </c>
      <c r="B57" s="17" t="s">
        <v>74</v>
      </c>
      <c r="C57" s="17" t="s">
        <v>75</v>
      </c>
      <c r="D57" s="17">
        <v>1400</v>
      </c>
      <c r="E57" s="17" t="s">
        <v>76</v>
      </c>
      <c r="F57" s="18">
        <v>132</v>
      </c>
      <c r="G57" s="17"/>
      <c r="H57" s="17" t="s">
        <v>77</v>
      </c>
      <c r="I57" s="17"/>
    </row>
    <row r="58" spans="1:9" s="1" customFormat="1" ht="14.25" x14ac:dyDescent="0.2">
      <c r="A58" s="38"/>
      <c r="B58" s="39"/>
      <c r="C58" s="39"/>
      <c r="D58" s="39"/>
      <c r="E58" s="39"/>
      <c r="F58" s="40"/>
      <c r="G58" s="39"/>
      <c r="H58" s="39"/>
      <c r="I58" s="39"/>
    </row>
    <row r="59" spans="1:9" s="1" customFormat="1" ht="14.25" x14ac:dyDescent="0.2">
      <c r="A59" s="38"/>
      <c r="B59" s="39"/>
      <c r="C59" s="39"/>
      <c r="D59" s="39"/>
      <c r="E59" s="39" t="s">
        <v>152</v>
      </c>
      <c r="F59" s="40"/>
      <c r="G59" s="39"/>
      <c r="H59" s="39"/>
      <c r="I59" s="39"/>
    </row>
    <row r="60" spans="1:9" s="1" customFormat="1" ht="14.25" x14ac:dyDescent="0.2">
      <c r="A60" s="5"/>
      <c r="B60" s="6"/>
      <c r="C60" s="6"/>
      <c r="D60" s="6"/>
      <c r="F60" s="27"/>
      <c r="G60" s="6"/>
      <c r="H60" s="6"/>
      <c r="I60" s="6"/>
    </row>
    <row r="61" spans="1:9" ht="18" x14ac:dyDescent="0.25">
      <c r="A61" s="9"/>
      <c r="B61" s="10"/>
      <c r="C61" s="10"/>
      <c r="D61" s="10"/>
      <c r="E61" s="10"/>
      <c r="F61" s="11"/>
      <c r="G61" s="10"/>
      <c r="H61" s="10"/>
      <c r="I61" s="10"/>
    </row>
    <row r="62" spans="1:9" x14ac:dyDescent="0.25">
      <c r="A62" s="5"/>
      <c r="B62" s="6"/>
      <c r="C62" s="6"/>
      <c r="D62" s="6"/>
      <c r="E62" s="6"/>
      <c r="F62" s="7"/>
      <c r="G62" s="6"/>
      <c r="H62" s="6"/>
      <c r="I62" s="6"/>
    </row>
    <row r="63" spans="1:9" x14ac:dyDescent="0.25">
      <c r="A63" s="5"/>
      <c r="B63" s="6"/>
      <c r="C63" s="6"/>
      <c r="D63" s="6"/>
      <c r="E63" s="6"/>
      <c r="F63" s="7"/>
      <c r="G63" s="6"/>
      <c r="H63" s="6"/>
      <c r="I63" s="6"/>
    </row>
    <row r="64" spans="1:9" x14ac:dyDescent="0.25">
      <c r="A64" s="5"/>
      <c r="B64" s="6"/>
      <c r="C64" s="6"/>
      <c r="D64" s="6"/>
      <c r="E64" s="6"/>
      <c r="F64" s="7"/>
      <c r="G64" s="6"/>
      <c r="H64" s="6"/>
      <c r="I64" s="6"/>
    </row>
    <row r="65" spans="1:9" x14ac:dyDescent="0.25">
      <c r="A65" s="5"/>
      <c r="B65" s="6"/>
      <c r="C65" s="6"/>
      <c r="D65" s="6"/>
      <c r="E65" s="6"/>
      <c r="F65" s="7"/>
      <c r="G65" s="6"/>
      <c r="H65" s="6"/>
      <c r="I65" s="6"/>
    </row>
    <row r="66" spans="1:9" x14ac:dyDescent="0.25">
      <c r="A66" s="5"/>
      <c r="B66" s="6"/>
      <c r="C66" s="6"/>
      <c r="D66" s="6"/>
      <c r="E66" s="6"/>
      <c r="F66" s="7"/>
      <c r="G66" s="6"/>
      <c r="H66" s="6"/>
      <c r="I66" s="6"/>
    </row>
    <row r="67" spans="1:9" x14ac:dyDescent="0.25">
      <c r="A67" s="5"/>
      <c r="B67" s="6"/>
      <c r="C67" s="6"/>
      <c r="D67" s="6"/>
      <c r="E67" s="6"/>
      <c r="F67" s="7"/>
      <c r="G67" s="6"/>
      <c r="H67" s="6"/>
      <c r="I67" s="6"/>
    </row>
    <row r="68" spans="1:9" x14ac:dyDescent="0.25">
      <c r="A68" s="5"/>
      <c r="B68" s="6"/>
      <c r="C68" s="6"/>
      <c r="D68" s="6"/>
      <c r="E68" s="6"/>
      <c r="F68" s="7"/>
      <c r="G68" s="6"/>
      <c r="H68" s="6"/>
      <c r="I68" s="6"/>
    </row>
    <row r="69" spans="1:9" x14ac:dyDescent="0.25">
      <c r="A69" s="5"/>
      <c r="B69" s="6"/>
      <c r="C69" s="6"/>
      <c r="D69" s="6"/>
      <c r="E69" s="6"/>
      <c r="F69" s="7"/>
      <c r="G69" s="6"/>
      <c r="H69" s="6"/>
      <c r="I69" s="6"/>
    </row>
    <row r="70" spans="1:9" x14ac:dyDescent="0.25">
      <c r="A70" s="5"/>
      <c r="B70" s="6"/>
      <c r="C70" s="6"/>
      <c r="D70" s="6"/>
      <c r="E70" s="6"/>
      <c r="F70" s="7"/>
      <c r="G70" s="6"/>
      <c r="H70" s="6"/>
      <c r="I70" s="6"/>
    </row>
    <row r="71" spans="1:9" x14ac:dyDescent="0.25">
      <c r="A71" s="5"/>
      <c r="B71" s="6"/>
      <c r="C71" s="6"/>
      <c r="D71" s="6"/>
      <c r="E71" s="6"/>
      <c r="F71" s="7"/>
      <c r="G71" s="6"/>
      <c r="H71" s="6"/>
      <c r="I71" s="6"/>
    </row>
    <row r="72" spans="1:9" x14ac:dyDescent="0.25">
      <c r="A72" s="5"/>
      <c r="B72" s="6"/>
      <c r="C72" s="6"/>
      <c r="D72" s="6"/>
      <c r="E72" s="6"/>
      <c r="F72" s="7"/>
      <c r="G72" s="6"/>
      <c r="H72" s="6"/>
      <c r="I72" s="6"/>
    </row>
    <row r="73" spans="1:9" x14ac:dyDescent="0.25">
      <c r="A73" s="5"/>
      <c r="B73" s="6"/>
      <c r="C73" s="6"/>
      <c r="D73" s="6"/>
      <c r="E73" s="6"/>
      <c r="F73" s="7"/>
      <c r="G73" s="6"/>
      <c r="H73" s="6"/>
      <c r="I73" s="6"/>
    </row>
    <row r="74" spans="1:9" x14ac:dyDescent="0.25">
      <c r="A74" s="5"/>
      <c r="B74" s="6"/>
      <c r="C74" s="6"/>
      <c r="D74" s="6"/>
      <c r="E74" s="6"/>
      <c r="F74" s="7"/>
      <c r="G74" s="6"/>
      <c r="H74" s="6"/>
      <c r="I74" s="6"/>
    </row>
    <row r="75" spans="1:9" x14ac:dyDescent="0.25">
      <c r="A75" s="5"/>
      <c r="B75" s="6"/>
      <c r="C75" s="6"/>
      <c r="D75" s="6"/>
      <c r="E75" s="6"/>
      <c r="F75" s="7"/>
      <c r="G75" s="6"/>
      <c r="H75" s="6"/>
      <c r="I75" s="6"/>
    </row>
    <row r="76" spans="1:9" x14ac:dyDescent="0.25">
      <c r="A76" s="5"/>
      <c r="B76" s="6"/>
      <c r="C76" s="6"/>
      <c r="D76" s="6"/>
      <c r="E76" s="6"/>
      <c r="F76" s="7"/>
      <c r="G76" s="6"/>
      <c r="H76" s="6"/>
      <c r="I76" s="6"/>
    </row>
    <row r="77" spans="1:9" x14ac:dyDescent="0.25">
      <c r="A77" s="5"/>
      <c r="B77" s="6"/>
      <c r="C77" s="6"/>
      <c r="D77" s="6"/>
      <c r="E77" s="6"/>
      <c r="F77" s="7"/>
      <c r="G77" s="6"/>
      <c r="H77" s="6"/>
      <c r="I77" s="6"/>
    </row>
    <row r="78" spans="1:9" x14ac:dyDescent="0.25">
      <c r="A78" s="5"/>
      <c r="B78" s="6"/>
      <c r="C78" s="6"/>
      <c r="D78" s="6"/>
      <c r="E78" s="6"/>
      <c r="F78" s="7"/>
      <c r="G78" s="6"/>
      <c r="H78" s="6"/>
      <c r="I78" s="6"/>
    </row>
    <row r="79" spans="1:9" x14ac:dyDescent="0.25">
      <c r="A79" s="5"/>
      <c r="B79" s="6"/>
      <c r="C79" s="6"/>
      <c r="D79" s="6"/>
      <c r="E79" s="6"/>
      <c r="F79" s="7"/>
      <c r="G79" s="6"/>
      <c r="H79" s="6"/>
      <c r="I79" s="6"/>
    </row>
    <row r="80" spans="1:9" x14ac:dyDescent="0.25">
      <c r="A80" s="5"/>
      <c r="B80" s="6"/>
      <c r="C80" s="6"/>
      <c r="D80" s="6"/>
      <c r="E80" s="6"/>
      <c r="F80" s="7"/>
      <c r="G80" s="6"/>
      <c r="H80" s="6"/>
      <c r="I80" s="6"/>
    </row>
    <row r="81" spans="1:9" x14ac:dyDescent="0.25">
      <c r="A81" s="5"/>
      <c r="B81" s="6"/>
      <c r="C81" s="6"/>
      <c r="D81" s="6"/>
      <c r="E81" s="6"/>
      <c r="F81" s="7"/>
      <c r="G81" s="6"/>
      <c r="H81" s="6"/>
      <c r="I81" s="6"/>
    </row>
    <row r="82" spans="1:9" x14ac:dyDescent="0.25">
      <c r="A82" s="5"/>
      <c r="B82" s="6"/>
      <c r="C82" s="6"/>
      <c r="D82" s="6"/>
      <c r="E82" s="6"/>
      <c r="F82" s="7"/>
      <c r="G82" s="6"/>
      <c r="H82" s="6"/>
      <c r="I82" s="6"/>
    </row>
    <row r="83" spans="1:9" x14ac:dyDescent="0.25">
      <c r="A83" s="5"/>
      <c r="B83" s="6"/>
      <c r="C83" s="6"/>
      <c r="D83" s="6"/>
      <c r="E83" s="6"/>
      <c r="F83" s="7"/>
      <c r="G83" s="6"/>
      <c r="H83" s="6"/>
      <c r="I83" s="6"/>
    </row>
    <row r="84" spans="1:9" x14ac:dyDescent="0.25">
      <c r="A84" s="5"/>
      <c r="B84" s="6"/>
      <c r="C84" s="6"/>
      <c r="D84" s="6"/>
      <c r="E84" s="6"/>
      <c r="F84" s="7"/>
      <c r="G84" s="6"/>
      <c r="H84" s="6"/>
      <c r="I84" s="6"/>
    </row>
    <row r="85" spans="1:9" x14ac:dyDescent="0.25">
      <c r="A85" s="5"/>
      <c r="B85" s="6"/>
      <c r="C85" s="6"/>
      <c r="D85" s="6"/>
      <c r="E85" s="6"/>
      <c r="F85" s="7"/>
      <c r="G85" s="6"/>
      <c r="H85" s="6"/>
      <c r="I85" s="6"/>
    </row>
    <row r="86" spans="1:9" x14ac:dyDescent="0.25">
      <c r="A86" s="5"/>
      <c r="B86" s="6"/>
      <c r="C86" s="6"/>
      <c r="D86" s="6"/>
      <c r="E86" s="6"/>
      <c r="F86" s="7"/>
      <c r="G86" s="6"/>
      <c r="H86" s="6"/>
      <c r="I86" s="6"/>
    </row>
    <row r="87" spans="1:9" x14ac:dyDescent="0.25">
      <c r="A87" s="5"/>
      <c r="B87" s="6"/>
      <c r="C87" s="6"/>
      <c r="D87" s="6"/>
      <c r="E87" s="6"/>
      <c r="F87" s="7"/>
      <c r="G87" s="6"/>
      <c r="H87" s="6"/>
      <c r="I87" s="6"/>
    </row>
    <row r="88" spans="1:9" x14ac:dyDescent="0.25">
      <c r="A88" s="5"/>
      <c r="B88" s="6"/>
      <c r="C88" s="6"/>
      <c r="D88" s="6"/>
      <c r="E88" s="6"/>
      <c r="F88" s="7"/>
      <c r="G88" s="6"/>
      <c r="H88" s="6"/>
      <c r="I88" s="6"/>
    </row>
    <row r="89" spans="1:9" x14ac:dyDescent="0.25">
      <c r="A89" s="5"/>
      <c r="B89" s="6"/>
      <c r="C89" s="6"/>
      <c r="D89" s="6"/>
      <c r="E89" s="6"/>
      <c r="F89" s="7"/>
      <c r="G89" s="6"/>
      <c r="H89" s="6"/>
      <c r="I89" s="6"/>
    </row>
    <row r="90" spans="1:9" x14ac:dyDescent="0.25">
      <c r="A90" s="5"/>
      <c r="B90" s="6"/>
      <c r="C90" s="6"/>
      <c r="D90" s="6"/>
      <c r="E90" s="6"/>
      <c r="F90" s="7"/>
      <c r="G90" s="6"/>
      <c r="H90" s="6"/>
      <c r="I90" s="6"/>
    </row>
    <row r="91" spans="1:9" x14ac:dyDescent="0.25">
      <c r="A91" s="5"/>
      <c r="B91" s="6"/>
      <c r="C91" s="6"/>
      <c r="D91" s="6"/>
      <c r="E91" s="6"/>
      <c r="F91" s="7"/>
      <c r="G91" s="6"/>
      <c r="H91" s="6"/>
      <c r="I91" s="6"/>
    </row>
    <row r="92" spans="1:9" x14ac:dyDescent="0.25">
      <c r="A92" s="5"/>
      <c r="B92" s="6"/>
      <c r="C92" s="6"/>
      <c r="D92" s="6"/>
      <c r="E92" s="6"/>
      <c r="F92" s="7"/>
      <c r="G92" s="6"/>
      <c r="H92" s="6"/>
      <c r="I92" s="6"/>
    </row>
    <row r="93" spans="1:9" x14ac:dyDescent="0.25">
      <c r="A93" s="5"/>
      <c r="B93" s="6"/>
      <c r="C93" s="6"/>
      <c r="D93" s="6"/>
      <c r="E93" s="6"/>
      <c r="F93" s="7"/>
      <c r="G93" s="6"/>
      <c r="H93" s="6"/>
      <c r="I93" s="6"/>
    </row>
    <row r="94" spans="1:9" x14ac:dyDescent="0.25">
      <c r="A94" s="5"/>
      <c r="B94" s="6"/>
      <c r="C94" s="6"/>
      <c r="D94" s="6"/>
      <c r="E94" s="6"/>
      <c r="F94" s="7"/>
      <c r="G94" s="6"/>
      <c r="H94" s="6"/>
      <c r="I94" s="6"/>
    </row>
    <row r="95" spans="1:9" x14ac:dyDescent="0.25">
      <c r="A95" s="5"/>
      <c r="B95" s="6"/>
      <c r="C95" s="6"/>
      <c r="D95" s="6"/>
      <c r="E95" s="6"/>
      <c r="F95" s="7"/>
      <c r="G95" s="6"/>
      <c r="H95" s="6"/>
      <c r="I95" s="6"/>
    </row>
    <row r="96" spans="1:9" x14ac:dyDescent="0.25">
      <c r="A96" s="5"/>
      <c r="B96" s="33"/>
      <c r="C96" s="33"/>
      <c r="D96" s="33"/>
      <c r="E96" s="33"/>
      <c r="F96" s="33"/>
      <c r="G96" s="33"/>
      <c r="H96" s="33"/>
      <c r="I96" s="33"/>
    </row>
    <row r="97" spans="1:9" x14ac:dyDescent="0.25">
      <c r="A97" s="5"/>
      <c r="B97" s="33"/>
      <c r="C97" s="33"/>
      <c r="D97" s="33"/>
      <c r="E97" s="33"/>
      <c r="F97" s="33"/>
      <c r="G97" s="33"/>
      <c r="H97" s="33"/>
      <c r="I97" s="33"/>
    </row>
    <row r="98" spans="1:9" x14ac:dyDescent="0.25">
      <c r="A98" s="5"/>
      <c r="B98" s="33"/>
      <c r="C98" s="33"/>
      <c r="D98" s="33"/>
      <c r="E98" s="33"/>
      <c r="F98" s="33"/>
      <c r="G98" s="33"/>
      <c r="H98" s="33"/>
      <c r="I98" s="33"/>
    </row>
    <row r="99" spans="1:9" x14ac:dyDescent="0.25">
      <c r="A99" s="5"/>
      <c r="B99" s="33"/>
      <c r="C99" s="33"/>
      <c r="D99" s="33"/>
      <c r="E99" s="33"/>
      <c r="F99" s="33"/>
      <c r="G99" s="33"/>
      <c r="H99" s="33"/>
      <c r="I99" s="33"/>
    </row>
    <row r="100" spans="1:9" x14ac:dyDescent="0.25">
      <c r="A100" s="5"/>
      <c r="B100" s="33"/>
      <c r="C100" s="33"/>
      <c r="D100" s="33"/>
      <c r="E100" s="33"/>
      <c r="F100" s="33"/>
      <c r="G100" s="33"/>
      <c r="H100" s="33"/>
      <c r="I100" s="33"/>
    </row>
    <row r="101" spans="1:9" x14ac:dyDescent="0.25">
      <c r="A101" s="5"/>
      <c r="B101" s="8"/>
      <c r="C101" s="8"/>
      <c r="D101" s="8"/>
      <c r="E101" s="8"/>
      <c r="F101" s="8"/>
      <c r="G101" s="8"/>
      <c r="H101" s="8"/>
      <c r="I101" s="8"/>
    </row>
    <row r="102" spans="1:9" x14ac:dyDescent="0.25">
      <c r="A102" s="6"/>
      <c r="B102" s="8"/>
      <c r="C102" s="8"/>
      <c r="D102" s="8"/>
      <c r="E102" s="8"/>
      <c r="F102" s="8"/>
      <c r="G102" s="8"/>
      <c r="H102" s="8"/>
      <c r="I102" s="8"/>
    </row>
    <row r="103" spans="1:9" x14ac:dyDescent="0.25">
      <c r="A103" s="6"/>
      <c r="B103" s="8"/>
      <c r="C103" s="8"/>
      <c r="D103" s="8"/>
      <c r="E103" s="8"/>
      <c r="F103" s="8"/>
      <c r="G103" s="8"/>
      <c r="H103" s="8"/>
      <c r="I103" s="8"/>
    </row>
    <row r="104" spans="1:9" x14ac:dyDescent="0.25">
      <c r="A104" s="6"/>
      <c r="B104" s="8"/>
      <c r="C104" s="8"/>
      <c r="D104" s="8"/>
      <c r="E104" s="8"/>
      <c r="F104" s="8"/>
      <c r="G104" s="8"/>
      <c r="H104" s="8"/>
      <c r="I104" s="8"/>
    </row>
    <row r="105" spans="1:9" x14ac:dyDescent="0.25">
      <c r="A105" s="6"/>
      <c r="B105" s="8"/>
      <c r="C105" s="8"/>
      <c r="D105" s="8"/>
      <c r="E105" s="8"/>
      <c r="F105" s="8"/>
      <c r="G105" s="8"/>
      <c r="H105" s="8"/>
      <c r="I105" s="8"/>
    </row>
    <row r="106" spans="1:9" x14ac:dyDescent="0.25">
      <c r="A106" s="6"/>
      <c r="B106" s="8"/>
      <c r="C106" s="8"/>
      <c r="D106" s="8"/>
      <c r="E106" s="8"/>
      <c r="F106" s="8"/>
      <c r="G106" s="8"/>
      <c r="H106" s="8"/>
      <c r="I106" s="8"/>
    </row>
    <row r="107" spans="1:9" x14ac:dyDescent="0.25">
      <c r="A107" s="6"/>
      <c r="B107" s="8"/>
      <c r="C107" s="8"/>
      <c r="D107" s="8"/>
      <c r="E107" s="8"/>
      <c r="F107" s="8"/>
      <c r="G107" s="8"/>
      <c r="H107" s="8"/>
      <c r="I107" s="8"/>
    </row>
    <row r="108" spans="1:9" x14ac:dyDescent="0.25">
      <c r="A108" s="6"/>
      <c r="B108" s="8"/>
      <c r="C108" s="8"/>
      <c r="D108" s="8"/>
      <c r="E108" s="8"/>
      <c r="F108" s="8"/>
      <c r="G108" s="8"/>
      <c r="H108" s="8"/>
      <c r="I108" s="8"/>
    </row>
    <row r="109" spans="1:9" x14ac:dyDescent="0.25">
      <c r="A109" s="6"/>
      <c r="B109" s="8"/>
      <c r="C109" s="8"/>
      <c r="D109" s="8"/>
      <c r="E109" s="8"/>
      <c r="F109" s="8"/>
      <c r="G109" s="8"/>
      <c r="H109" s="8"/>
      <c r="I109" s="8"/>
    </row>
    <row r="110" spans="1:9" x14ac:dyDescent="0.25">
      <c r="A110" s="6"/>
      <c r="B110" s="8"/>
      <c r="C110" s="8"/>
      <c r="D110" s="8"/>
      <c r="E110" s="8"/>
      <c r="F110" s="8"/>
      <c r="G110" s="8"/>
      <c r="H110" s="8"/>
      <c r="I110" s="8"/>
    </row>
    <row r="111" spans="1:9" x14ac:dyDescent="0.25">
      <c r="A111" s="6"/>
      <c r="B111" s="8"/>
      <c r="C111" s="8"/>
      <c r="D111" s="8"/>
      <c r="E111" s="8"/>
      <c r="F111" s="8"/>
      <c r="G111" s="8"/>
      <c r="H111" s="8"/>
      <c r="I111" s="8"/>
    </row>
    <row r="112" spans="1:9" x14ac:dyDescent="0.25">
      <c r="A112" s="6"/>
      <c r="B112" s="8"/>
      <c r="C112" s="8"/>
      <c r="D112" s="8"/>
      <c r="E112" s="8"/>
      <c r="F112" s="8"/>
      <c r="G112" s="8"/>
      <c r="H112" s="8"/>
      <c r="I112" s="8"/>
    </row>
    <row r="113" spans="1:9" x14ac:dyDescent="0.25">
      <c r="A113" s="6"/>
      <c r="B113" s="8"/>
      <c r="C113" s="8"/>
      <c r="D113" s="8"/>
      <c r="E113" s="8"/>
      <c r="F113" s="8"/>
      <c r="G113" s="8"/>
      <c r="H113" s="8"/>
      <c r="I113" s="8"/>
    </row>
    <row r="114" spans="1:9" x14ac:dyDescent="0.25">
      <c r="A114" s="6"/>
      <c r="B114" s="8"/>
      <c r="C114" s="8"/>
      <c r="D114" s="8"/>
      <c r="E114" s="8"/>
      <c r="F114" s="8"/>
      <c r="G114" s="8"/>
      <c r="H114" s="8"/>
      <c r="I114" s="8"/>
    </row>
    <row r="115" spans="1:9" x14ac:dyDescent="0.25">
      <c r="A115" s="6"/>
      <c r="B115" s="8"/>
      <c r="C115" s="8"/>
      <c r="D115" s="8"/>
      <c r="E115" s="8"/>
      <c r="F115" s="8"/>
      <c r="G115" s="8"/>
      <c r="H115" s="8"/>
      <c r="I115" s="8"/>
    </row>
    <row r="116" spans="1:9" x14ac:dyDescent="0.25">
      <c r="A116" s="6"/>
      <c r="B116" s="8"/>
      <c r="C116" s="8"/>
      <c r="D116" s="8"/>
      <c r="E116" s="8"/>
      <c r="F116" s="8"/>
      <c r="G116" s="8"/>
      <c r="H116" s="8"/>
      <c r="I116" s="8"/>
    </row>
    <row r="117" spans="1:9" x14ac:dyDescent="0.25">
      <c r="A117" s="6"/>
      <c r="B117" s="8"/>
      <c r="C117" s="8"/>
      <c r="D117" s="8"/>
      <c r="E117" s="8"/>
      <c r="F117" s="8"/>
      <c r="G117" s="8"/>
      <c r="H117" s="8"/>
      <c r="I117" s="8"/>
    </row>
    <row r="118" spans="1:9" x14ac:dyDescent="0.25">
      <c r="A118" s="6"/>
      <c r="B118" s="8"/>
      <c r="C118" s="8"/>
      <c r="D118" s="8"/>
      <c r="E118" s="8"/>
      <c r="F118" s="8"/>
      <c r="G118" s="8"/>
      <c r="H118" s="8"/>
      <c r="I118" s="8"/>
    </row>
    <row r="119" spans="1:9" x14ac:dyDescent="0.25">
      <c r="A119" s="6"/>
      <c r="B119" s="8"/>
      <c r="C119" s="8"/>
      <c r="D119" s="8"/>
      <c r="E119" s="8"/>
      <c r="F119" s="8"/>
      <c r="G119" s="8"/>
      <c r="H119" s="8"/>
      <c r="I119" s="8"/>
    </row>
    <row r="120" spans="1:9" x14ac:dyDescent="0.25">
      <c r="A120" s="6"/>
      <c r="B120" s="8"/>
      <c r="C120" s="8"/>
      <c r="D120" s="8"/>
      <c r="E120" s="8"/>
      <c r="F120" s="8"/>
      <c r="G120" s="8"/>
      <c r="H120" s="8"/>
      <c r="I120" s="8"/>
    </row>
    <row r="121" spans="1:9" x14ac:dyDescent="0.25">
      <c r="A121" s="6"/>
      <c r="B121" s="8"/>
      <c r="C121" s="8"/>
      <c r="D121" s="8"/>
      <c r="E121" s="8"/>
      <c r="F121" s="8"/>
      <c r="G121" s="8"/>
      <c r="H121" s="8"/>
      <c r="I121" s="8"/>
    </row>
    <row r="122" spans="1:9" x14ac:dyDescent="0.25">
      <c r="A122" s="6"/>
      <c r="B122" s="8"/>
      <c r="C122" s="8"/>
      <c r="D122" s="8"/>
      <c r="E122" s="8"/>
      <c r="F122" s="8"/>
      <c r="G122" s="8"/>
      <c r="H122" s="8"/>
      <c r="I122" s="8"/>
    </row>
    <row r="123" spans="1:9" x14ac:dyDescent="0.25">
      <c r="A123" s="6"/>
      <c r="B123" s="8"/>
      <c r="C123" s="8"/>
      <c r="D123" s="8"/>
      <c r="E123" s="8"/>
      <c r="F123" s="8"/>
      <c r="G123" s="8"/>
      <c r="H123" s="8"/>
      <c r="I123" s="8"/>
    </row>
    <row r="124" spans="1:9" x14ac:dyDescent="0.25">
      <c r="A124" s="6"/>
      <c r="B124" s="8"/>
      <c r="C124" s="8"/>
      <c r="D124" s="8"/>
      <c r="E124" s="8"/>
      <c r="F124" s="8"/>
      <c r="G124" s="8"/>
      <c r="H124" s="8"/>
      <c r="I124" s="8"/>
    </row>
    <row r="125" spans="1:9" x14ac:dyDescent="0.25">
      <c r="A125" s="6"/>
      <c r="B125" s="8"/>
      <c r="C125" s="8"/>
      <c r="D125" s="8"/>
      <c r="E125" s="8"/>
      <c r="F125" s="8"/>
      <c r="G125" s="8"/>
      <c r="H125" s="8"/>
      <c r="I125" s="8"/>
    </row>
    <row r="126" spans="1:9" x14ac:dyDescent="0.25">
      <c r="A126" s="6"/>
      <c r="B126" s="8"/>
      <c r="C126" s="8"/>
      <c r="D126" s="8"/>
      <c r="E126" s="8"/>
      <c r="F126" s="8"/>
      <c r="G126" s="8"/>
      <c r="H126" s="8"/>
      <c r="I126" s="8"/>
    </row>
    <row r="127" spans="1:9" x14ac:dyDescent="0.25">
      <c r="A127" s="6"/>
      <c r="B127" s="8"/>
      <c r="C127" s="8"/>
      <c r="D127" s="8"/>
      <c r="E127" s="8"/>
      <c r="F127" s="8"/>
      <c r="G127" s="8"/>
      <c r="H127" s="8"/>
      <c r="I127" s="8"/>
    </row>
    <row r="128" spans="1:9" x14ac:dyDescent="0.25">
      <c r="A128" s="6"/>
      <c r="B128" s="8"/>
      <c r="C128" s="8"/>
      <c r="D128" s="8"/>
      <c r="E128" s="8"/>
      <c r="F128" s="8"/>
      <c r="G128" s="8"/>
      <c r="H128" s="8"/>
      <c r="I128" s="8"/>
    </row>
    <row r="129" spans="1:9" x14ac:dyDescent="0.25">
      <c r="A129" s="6"/>
      <c r="B129" s="8"/>
      <c r="C129" s="8"/>
      <c r="D129" s="8"/>
      <c r="E129" s="8"/>
      <c r="F129" s="8"/>
      <c r="G129" s="8"/>
      <c r="H129" s="8"/>
      <c r="I129" s="8"/>
    </row>
    <row r="130" spans="1:9" x14ac:dyDescent="0.25">
      <c r="A130" s="6"/>
      <c r="B130" s="8"/>
      <c r="C130" s="8"/>
      <c r="D130" s="8"/>
      <c r="E130" s="8"/>
      <c r="F130" s="8"/>
      <c r="G130" s="8"/>
      <c r="H130" s="8"/>
      <c r="I130" s="8"/>
    </row>
  </sheetData>
  <mergeCells count="6">
    <mergeCell ref="B100:I100"/>
    <mergeCell ref="A1:I1"/>
    <mergeCell ref="B96:I96"/>
    <mergeCell ref="B97:I97"/>
    <mergeCell ref="B98:I98"/>
    <mergeCell ref="B99:I99"/>
  </mergeCells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Speaker's travel expenses</vt:lpstr>
      <vt:lpstr>Official car</vt:lpstr>
      <vt:lpstr>'Official car'!Print_Area</vt:lpstr>
    </vt:vector>
  </TitlesOfParts>
  <Company>NI Assembly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mccaughtryb</dc:creator>
  <cp:lastModifiedBy>daltonm</cp:lastModifiedBy>
  <cp:lastPrinted>2013-08-09T11:04:19Z</cp:lastPrinted>
  <dcterms:created xsi:type="dcterms:W3CDTF">2013-07-22T10:13:42Z</dcterms:created>
  <dcterms:modified xsi:type="dcterms:W3CDTF">2013-08-12T11:29:41Z</dcterms:modified>
</cp:coreProperties>
</file>